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40" yWindow="580" windowWidth="25600" windowHeight="16060" tabRatio="566" activeTab="1"/>
  </bookViews>
  <sheets>
    <sheet name="Figures" sheetId="16" r:id="rId1"/>
    <sheet name="Analysis" sheetId="1" r:id="rId2"/>
    <sheet name="dgemmNaive" sheetId="2" r:id="rId3"/>
    <sheet name="dgemmMKL" sheetId="3" r:id="rId4"/>
    <sheet name="dgemvNaive" sheetId="4" r:id="rId5"/>
    <sheet name="dgemvMKL" sheetId="5" r:id="rId6"/>
    <sheet name="dspmvNaive" sheetId="6" r:id="rId7"/>
    <sheet name="dspmvMKL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76" i="1" l="1"/>
  <c r="AE51" i="1"/>
  <c r="C54" i="1"/>
  <c r="B54" i="1"/>
  <c r="C53" i="1"/>
  <c r="B53" i="1"/>
  <c r="C52" i="1"/>
  <c r="B52" i="1"/>
  <c r="AF45" i="1"/>
  <c r="AF27" i="1"/>
  <c r="AF18" i="1"/>
  <c r="AF19" i="1"/>
  <c r="AF20" i="1"/>
  <c r="AF21" i="1"/>
  <c r="AF22" i="1"/>
  <c r="AF23" i="1"/>
  <c r="AF24" i="1"/>
  <c r="AF25" i="1"/>
  <c r="AF26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E100" i="1"/>
  <c r="AE80" i="1"/>
  <c r="AH9" i="1"/>
  <c r="AF10" i="1"/>
  <c r="AG4" i="1"/>
  <c r="AG5" i="1"/>
  <c r="AG6" i="1"/>
  <c r="AG7" i="1"/>
  <c r="AG8" i="1"/>
  <c r="AG9" i="1"/>
  <c r="AG10" i="1"/>
  <c r="AG11" i="1"/>
  <c r="AG12" i="1"/>
  <c r="AG13" i="1"/>
  <c r="AG14" i="1"/>
  <c r="AG3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100" i="1"/>
  <c r="F19" i="2"/>
  <c r="G19" i="2"/>
  <c r="H19" i="2"/>
  <c r="I19" i="2"/>
  <c r="F20" i="2"/>
  <c r="G20" i="2"/>
  <c r="H20" i="2"/>
  <c r="I20" i="2"/>
  <c r="D28" i="1"/>
  <c r="X27" i="1"/>
  <c r="E28" i="1"/>
  <c r="Y27" i="1"/>
  <c r="F28" i="1"/>
  <c r="Z27" i="1"/>
  <c r="AA27" i="1"/>
  <c r="AG27" i="1"/>
  <c r="X28" i="1"/>
  <c r="Y28" i="1"/>
  <c r="Z28" i="1"/>
  <c r="AA28" i="1"/>
  <c r="AG28" i="1"/>
  <c r="X29" i="1"/>
  <c r="Y29" i="1"/>
  <c r="Z29" i="1"/>
  <c r="AA29" i="1"/>
  <c r="AG29" i="1"/>
  <c r="X30" i="1"/>
  <c r="Y30" i="1"/>
  <c r="Z30" i="1"/>
  <c r="AA30" i="1"/>
  <c r="AG30" i="1"/>
  <c r="X31" i="1"/>
  <c r="Y31" i="1"/>
  <c r="Z31" i="1"/>
  <c r="AA31" i="1"/>
  <c r="AG31" i="1"/>
  <c r="X32" i="1"/>
  <c r="Y32" i="1"/>
  <c r="Z32" i="1"/>
  <c r="AA32" i="1"/>
  <c r="AG32" i="1"/>
  <c r="X33" i="1"/>
  <c r="Y33" i="1"/>
  <c r="Z33" i="1"/>
  <c r="AA33" i="1"/>
  <c r="AG33" i="1"/>
  <c r="X34" i="1"/>
  <c r="Y34" i="1"/>
  <c r="Z34" i="1"/>
  <c r="AA34" i="1"/>
  <c r="AG34" i="1"/>
  <c r="X35" i="1"/>
  <c r="Y35" i="1"/>
  <c r="Z35" i="1"/>
  <c r="AA35" i="1"/>
  <c r="AG35" i="1"/>
  <c r="X36" i="1"/>
  <c r="Y36" i="1"/>
  <c r="Z36" i="1"/>
  <c r="AA36" i="1"/>
  <c r="AG36" i="1"/>
  <c r="X37" i="1"/>
  <c r="Y37" i="1"/>
  <c r="Z37" i="1"/>
  <c r="AA37" i="1"/>
  <c r="AG37" i="1"/>
  <c r="X38" i="1"/>
  <c r="Y38" i="1"/>
  <c r="Z38" i="1"/>
  <c r="AA38" i="1"/>
  <c r="AG38" i="1"/>
  <c r="X39" i="1"/>
  <c r="Y39" i="1"/>
  <c r="Z39" i="1"/>
  <c r="AA39" i="1"/>
  <c r="AG39" i="1"/>
  <c r="X40" i="1"/>
  <c r="Y40" i="1"/>
  <c r="Z40" i="1"/>
  <c r="AA40" i="1"/>
  <c r="AG40" i="1"/>
  <c r="X41" i="1"/>
  <c r="Y41" i="1"/>
  <c r="Z41" i="1"/>
  <c r="AA41" i="1"/>
  <c r="AG41" i="1"/>
  <c r="X42" i="1"/>
  <c r="Y42" i="1"/>
  <c r="Z42" i="1"/>
  <c r="AA42" i="1"/>
  <c r="AG42" i="1"/>
  <c r="X43" i="1"/>
  <c r="Y43" i="1"/>
  <c r="Z43" i="1"/>
  <c r="AA43" i="1"/>
  <c r="AG43" i="1"/>
  <c r="X44" i="1"/>
  <c r="Y44" i="1"/>
  <c r="Z44" i="1"/>
  <c r="AA44" i="1"/>
  <c r="AG44" i="1"/>
  <c r="X45" i="1"/>
  <c r="Y45" i="1"/>
  <c r="Z45" i="1"/>
  <c r="AA45" i="1"/>
  <c r="AG45" i="1"/>
  <c r="B28" i="1"/>
  <c r="T27" i="1"/>
  <c r="C28" i="1"/>
  <c r="U27" i="1"/>
  <c r="W27" i="1"/>
  <c r="T28" i="1"/>
  <c r="U28" i="1"/>
  <c r="W28" i="1"/>
  <c r="T29" i="1"/>
  <c r="U29" i="1"/>
  <c r="W29" i="1"/>
  <c r="T30" i="1"/>
  <c r="U30" i="1"/>
  <c r="W30" i="1"/>
  <c r="T31" i="1"/>
  <c r="U31" i="1"/>
  <c r="W31" i="1"/>
  <c r="T32" i="1"/>
  <c r="U32" i="1"/>
  <c r="W32" i="1"/>
  <c r="T33" i="1"/>
  <c r="U33" i="1"/>
  <c r="W33" i="1"/>
  <c r="T34" i="1"/>
  <c r="U34" i="1"/>
  <c r="W34" i="1"/>
  <c r="T35" i="1"/>
  <c r="U35" i="1"/>
  <c r="W35" i="1"/>
  <c r="T36" i="1"/>
  <c r="U36" i="1"/>
  <c r="W36" i="1"/>
  <c r="T37" i="1"/>
  <c r="U37" i="1"/>
  <c r="W37" i="1"/>
  <c r="T38" i="1"/>
  <c r="U38" i="1"/>
  <c r="W38" i="1"/>
  <c r="T39" i="1"/>
  <c r="U39" i="1"/>
  <c r="W39" i="1"/>
  <c r="T40" i="1"/>
  <c r="U40" i="1"/>
  <c r="W40" i="1"/>
  <c r="T41" i="1"/>
  <c r="U41" i="1"/>
  <c r="W41" i="1"/>
  <c r="T42" i="1"/>
  <c r="U42" i="1"/>
  <c r="W42" i="1"/>
  <c r="T43" i="1"/>
  <c r="U43" i="1"/>
  <c r="W43" i="1"/>
  <c r="T44" i="1"/>
  <c r="U44" i="1"/>
  <c r="W44" i="1"/>
  <c r="T45" i="1"/>
  <c r="U45" i="1"/>
  <c r="W45" i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2" i="6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2" i="7"/>
  <c r="D32" i="1"/>
  <c r="AU474" i="1"/>
  <c r="E32" i="1"/>
  <c r="AV474" i="1"/>
  <c r="F32" i="1"/>
  <c r="AW474" i="1"/>
  <c r="AX474" i="1"/>
  <c r="BE474" i="1"/>
  <c r="AU475" i="1"/>
  <c r="AV475" i="1"/>
  <c r="AW475" i="1"/>
  <c r="AX475" i="1"/>
  <c r="BE475" i="1"/>
  <c r="AU476" i="1"/>
  <c r="AV476" i="1"/>
  <c r="AW476" i="1"/>
  <c r="AX476" i="1"/>
  <c r="BE476" i="1"/>
  <c r="AU477" i="1"/>
  <c r="AV477" i="1"/>
  <c r="AW477" i="1"/>
  <c r="AX477" i="1"/>
  <c r="BE477" i="1"/>
  <c r="AU478" i="1"/>
  <c r="AV478" i="1"/>
  <c r="AW478" i="1"/>
  <c r="AX478" i="1"/>
  <c r="BE478" i="1"/>
  <c r="AU479" i="1"/>
  <c r="AV479" i="1"/>
  <c r="AW479" i="1"/>
  <c r="AX479" i="1"/>
  <c r="BE479" i="1"/>
  <c r="AU480" i="1"/>
  <c r="AV480" i="1"/>
  <c r="AW480" i="1"/>
  <c r="AX480" i="1"/>
  <c r="BE480" i="1"/>
  <c r="AU481" i="1"/>
  <c r="AV481" i="1"/>
  <c r="AW481" i="1"/>
  <c r="AX481" i="1"/>
  <c r="BE481" i="1"/>
  <c r="AU482" i="1"/>
  <c r="AV482" i="1"/>
  <c r="AW482" i="1"/>
  <c r="AX482" i="1"/>
  <c r="BE482" i="1"/>
  <c r="AU483" i="1"/>
  <c r="AV483" i="1"/>
  <c r="AW483" i="1"/>
  <c r="AX483" i="1"/>
  <c r="BE483" i="1"/>
  <c r="AU484" i="1"/>
  <c r="AV484" i="1"/>
  <c r="AW484" i="1"/>
  <c r="AX484" i="1"/>
  <c r="BE484" i="1"/>
  <c r="AU485" i="1"/>
  <c r="AV485" i="1"/>
  <c r="AW485" i="1"/>
  <c r="AX485" i="1"/>
  <c r="BE485" i="1"/>
  <c r="AU486" i="1"/>
  <c r="AV486" i="1"/>
  <c r="AW486" i="1"/>
  <c r="AX486" i="1"/>
  <c r="BE486" i="1"/>
  <c r="AU487" i="1"/>
  <c r="AV487" i="1"/>
  <c r="AW487" i="1"/>
  <c r="AX487" i="1"/>
  <c r="BE487" i="1"/>
  <c r="AU488" i="1"/>
  <c r="AV488" i="1"/>
  <c r="AW488" i="1"/>
  <c r="AX488" i="1"/>
  <c r="BE488" i="1"/>
  <c r="AU489" i="1"/>
  <c r="AV489" i="1"/>
  <c r="AW489" i="1"/>
  <c r="AX489" i="1"/>
  <c r="BE489" i="1"/>
  <c r="AU490" i="1"/>
  <c r="AV490" i="1"/>
  <c r="AW490" i="1"/>
  <c r="AX490" i="1"/>
  <c r="BE490" i="1"/>
  <c r="AU491" i="1"/>
  <c r="AV491" i="1"/>
  <c r="AW491" i="1"/>
  <c r="AX491" i="1"/>
  <c r="BE491" i="1"/>
  <c r="AU492" i="1"/>
  <c r="AV492" i="1"/>
  <c r="AW492" i="1"/>
  <c r="AX492" i="1"/>
  <c r="BE492" i="1"/>
  <c r="AU493" i="1"/>
  <c r="AV493" i="1"/>
  <c r="AW493" i="1"/>
  <c r="AX493" i="1"/>
  <c r="BE493" i="1"/>
  <c r="AU494" i="1"/>
  <c r="AV494" i="1"/>
  <c r="AW494" i="1"/>
  <c r="AX494" i="1"/>
  <c r="BE494" i="1"/>
  <c r="AU495" i="1"/>
  <c r="AV495" i="1"/>
  <c r="AW495" i="1"/>
  <c r="AX495" i="1"/>
  <c r="BE495" i="1"/>
  <c r="AU496" i="1"/>
  <c r="AV496" i="1"/>
  <c r="AW496" i="1"/>
  <c r="AX496" i="1"/>
  <c r="BE496" i="1"/>
  <c r="AU497" i="1"/>
  <c r="AV497" i="1"/>
  <c r="AW497" i="1"/>
  <c r="AX497" i="1"/>
  <c r="BE497" i="1"/>
  <c r="AU498" i="1"/>
  <c r="AV498" i="1"/>
  <c r="AW498" i="1"/>
  <c r="AX498" i="1"/>
  <c r="BE498" i="1"/>
  <c r="AU499" i="1"/>
  <c r="AV499" i="1"/>
  <c r="AW499" i="1"/>
  <c r="AX499" i="1"/>
  <c r="BE499" i="1"/>
  <c r="AU500" i="1"/>
  <c r="AV500" i="1"/>
  <c r="AW500" i="1"/>
  <c r="AX500" i="1"/>
  <c r="BE500" i="1"/>
  <c r="AU501" i="1"/>
  <c r="AV501" i="1"/>
  <c r="AW501" i="1"/>
  <c r="AX501" i="1"/>
  <c r="BE501" i="1"/>
  <c r="AU502" i="1"/>
  <c r="AV502" i="1"/>
  <c r="AW502" i="1"/>
  <c r="AX502" i="1"/>
  <c r="BE502" i="1"/>
  <c r="AU503" i="1"/>
  <c r="AV503" i="1"/>
  <c r="AW503" i="1"/>
  <c r="AX503" i="1"/>
  <c r="BE503" i="1"/>
  <c r="AU504" i="1"/>
  <c r="AV504" i="1"/>
  <c r="AW504" i="1"/>
  <c r="AX504" i="1"/>
  <c r="BE504" i="1"/>
  <c r="AU505" i="1"/>
  <c r="AV505" i="1"/>
  <c r="AW505" i="1"/>
  <c r="AX505" i="1"/>
  <c r="BE505" i="1"/>
  <c r="AU506" i="1"/>
  <c r="AV506" i="1"/>
  <c r="AW506" i="1"/>
  <c r="AX506" i="1"/>
  <c r="BE506" i="1"/>
  <c r="AU507" i="1"/>
  <c r="AV507" i="1"/>
  <c r="AW507" i="1"/>
  <c r="AX507" i="1"/>
  <c r="BE507" i="1"/>
  <c r="AU508" i="1"/>
  <c r="AV508" i="1"/>
  <c r="AW508" i="1"/>
  <c r="AX508" i="1"/>
  <c r="BE508" i="1"/>
  <c r="AU509" i="1"/>
  <c r="AV509" i="1"/>
  <c r="AW509" i="1"/>
  <c r="AX509" i="1"/>
  <c r="BE509" i="1"/>
  <c r="AU510" i="1"/>
  <c r="AV510" i="1"/>
  <c r="AW510" i="1"/>
  <c r="AX510" i="1"/>
  <c r="BE510" i="1"/>
  <c r="AU511" i="1"/>
  <c r="AV511" i="1"/>
  <c r="AW511" i="1"/>
  <c r="AX511" i="1"/>
  <c r="BE511" i="1"/>
  <c r="AU512" i="1"/>
  <c r="AV512" i="1"/>
  <c r="AW512" i="1"/>
  <c r="AX512" i="1"/>
  <c r="BE512" i="1"/>
  <c r="AU513" i="1"/>
  <c r="AV513" i="1"/>
  <c r="AW513" i="1"/>
  <c r="AX513" i="1"/>
  <c r="BE513" i="1"/>
  <c r="AU514" i="1"/>
  <c r="AV514" i="1"/>
  <c r="AW514" i="1"/>
  <c r="AX514" i="1"/>
  <c r="BE514" i="1"/>
  <c r="AU515" i="1"/>
  <c r="AV515" i="1"/>
  <c r="AW515" i="1"/>
  <c r="AX515" i="1"/>
  <c r="BE515" i="1"/>
  <c r="AU516" i="1"/>
  <c r="AV516" i="1"/>
  <c r="AW516" i="1"/>
  <c r="AX516" i="1"/>
  <c r="BE516" i="1"/>
  <c r="AU517" i="1"/>
  <c r="AV517" i="1"/>
  <c r="AW517" i="1"/>
  <c r="AX517" i="1"/>
  <c r="BE517" i="1"/>
  <c r="AU518" i="1"/>
  <c r="AV518" i="1"/>
  <c r="AW518" i="1"/>
  <c r="AX518" i="1"/>
  <c r="BE518" i="1"/>
  <c r="AU519" i="1"/>
  <c r="AV519" i="1"/>
  <c r="AW519" i="1"/>
  <c r="AX519" i="1"/>
  <c r="BE519" i="1"/>
  <c r="AU520" i="1"/>
  <c r="AV520" i="1"/>
  <c r="AW520" i="1"/>
  <c r="AX520" i="1"/>
  <c r="BE520" i="1"/>
  <c r="AU521" i="1"/>
  <c r="AV521" i="1"/>
  <c r="AW521" i="1"/>
  <c r="AX521" i="1"/>
  <c r="BE521" i="1"/>
  <c r="AU522" i="1"/>
  <c r="AV522" i="1"/>
  <c r="AW522" i="1"/>
  <c r="AX522" i="1"/>
  <c r="BE522" i="1"/>
  <c r="AU523" i="1"/>
  <c r="AV523" i="1"/>
  <c r="AW523" i="1"/>
  <c r="AX523" i="1"/>
  <c r="BE523" i="1"/>
  <c r="AU524" i="1"/>
  <c r="AV524" i="1"/>
  <c r="AW524" i="1"/>
  <c r="AX524" i="1"/>
  <c r="BE524" i="1"/>
  <c r="AU525" i="1"/>
  <c r="AV525" i="1"/>
  <c r="AW525" i="1"/>
  <c r="AX525" i="1"/>
  <c r="BE525" i="1"/>
  <c r="AU526" i="1"/>
  <c r="AV526" i="1"/>
  <c r="AW526" i="1"/>
  <c r="AX526" i="1"/>
  <c r="BE526" i="1"/>
  <c r="AU527" i="1"/>
  <c r="AV527" i="1"/>
  <c r="AW527" i="1"/>
  <c r="AX527" i="1"/>
  <c r="BE527" i="1"/>
  <c r="AU528" i="1"/>
  <c r="AV528" i="1"/>
  <c r="AW528" i="1"/>
  <c r="AX528" i="1"/>
  <c r="BE528" i="1"/>
  <c r="AU529" i="1"/>
  <c r="AV529" i="1"/>
  <c r="AW529" i="1"/>
  <c r="AX529" i="1"/>
  <c r="BE529" i="1"/>
  <c r="AU530" i="1"/>
  <c r="AV530" i="1"/>
  <c r="AW530" i="1"/>
  <c r="AX530" i="1"/>
  <c r="BE530" i="1"/>
  <c r="AU531" i="1"/>
  <c r="AV531" i="1"/>
  <c r="AW531" i="1"/>
  <c r="AX531" i="1"/>
  <c r="BE531" i="1"/>
  <c r="AU532" i="1"/>
  <c r="AV532" i="1"/>
  <c r="AW532" i="1"/>
  <c r="AX532" i="1"/>
  <c r="BE532" i="1"/>
  <c r="AU533" i="1"/>
  <c r="AV533" i="1"/>
  <c r="AW533" i="1"/>
  <c r="AX533" i="1"/>
  <c r="BE533" i="1"/>
  <c r="AU534" i="1"/>
  <c r="AV534" i="1"/>
  <c r="AW534" i="1"/>
  <c r="AX534" i="1"/>
  <c r="BE534" i="1"/>
  <c r="AU535" i="1"/>
  <c r="AV535" i="1"/>
  <c r="AW535" i="1"/>
  <c r="AX535" i="1"/>
  <c r="BE535" i="1"/>
  <c r="AU536" i="1"/>
  <c r="AV536" i="1"/>
  <c r="AW536" i="1"/>
  <c r="AX536" i="1"/>
  <c r="BE536" i="1"/>
  <c r="AU537" i="1"/>
  <c r="AV537" i="1"/>
  <c r="AW537" i="1"/>
  <c r="AX537" i="1"/>
  <c r="BE537" i="1"/>
  <c r="AU538" i="1"/>
  <c r="AV538" i="1"/>
  <c r="AW538" i="1"/>
  <c r="AX538" i="1"/>
  <c r="BE538" i="1"/>
  <c r="AU539" i="1"/>
  <c r="AV539" i="1"/>
  <c r="AW539" i="1"/>
  <c r="AX539" i="1"/>
  <c r="BE539" i="1"/>
  <c r="AU540" i="1"/>
  <c r="AV540" i="1"/>
  <c r="AW540" i="1"/>
  <c r="AX540" i="1"/>
  <c r="BE540" i="1"/>
  <c r="AU541" i="1"/>
  <c r="AV541" i="1"/>
  <c r="AW541" i="1"/>
  <c r="AX541" i="1"/>
  <c r="BE541" i="1"/>
  <c r="AU542" i="1"/>
  <c r="AV542" i="1"/>
  <c r="AW542" i="1"/>
  <c r="AX542" i="1"/>
  <c r="BE542" i="1"/>
  <c r="AU543" i="1"/>
  <c r="AV543" i="1"/>
  <c r="AW543" i="1"/>
  <c r="AX543" i="1"/>
  <c r="BE543" i="1"/>
  <c r="AU544" i="1"/>
  <c r="AV544" i="1"/>
  <c r="AW544" i="1"/>
  <c r="AX544" i="1"/>
  <c r="BE544" i="1"/>
  <c r="AU545" i="1"/>
  <c r="AV545" i="1"/>
  <c r="AW545" i="1"/>
  <c r="AX545" i="1"/>
  <c r="BE545" i="1"/>
  <c r="AU546" i="1"/>
  <c r="AV546" i="1"/>
  <c r="AW546" i="1"/>
  <c r="AX546" i="1"/>
  <c r="BE546" i="1"/>
  <c r="AU547" i="1"/>
  <c r="AV547" i="1"/>
  <c r="AW547" i="1"/>
  <c r="AX547" i="1"/>
  <c r="BE547" i="1"/>
  <c r="AU548" i="1"/>
  <c r="AV548" i="1"/>
  <c r="AW548" i="1"/>
  <c r="AX548" i="1"/>
  <c r="BE548" i="1"/>
  <c r="AU549" i="1"/>
  <c r="AV549" i="1"/>
  <c r="AW549" i="1"/>
  <c r="AX549" i="1"/>
  <c r="BE549" i="1"/>
  <c r="AU550" i="1"/>
  <c r="AV550" i="1"/>
  <c r="AW550" i="1"/>
  <c r="AX550" i="1"/>
  <c r="BE550" i="1"/>
  <c r="AU551" i="1"/>
  <c r="AV551" i="1"/>
  <c r="AW551" i="1"/>
  <c r="AX551" i="1"/>
  <c r="BE551" i="1"/>
  <c r="AU552" i="1"/>
  <c r="AV552" i="1"/>
  <c r="AW552" i="1"/>
  <c r="AX552" i="1"/>
  <c r="BE552" i="1"/>
  <c r="AU553" i="1"/>
  <c r="AV553" i="1"/>
  <c r="AW553" i="1"/>
  <c r="AX553" i="1"/>
  <c r="BE553" i="1"/>
  <c r="AU554" i="1"/>
  <c r="AV554" i="1"/>
  <c r="AW554" i="1"/>
  <c r="AX554" i="1"/>
  <c r="BE554" i="1"/>
  <c r="AU555" i="1"/>
  <c r="AV555" i="1"/>
  <c r="AW555" i="1"/>
  <c r="AX555" i="1"/>
  <c r="BE555" i="1"/>
  <c r="AU556" i="1"/>
  <c r="AV556" i="1"/>
  <c r="AW556" i="1"/>
  <c r="AX556" i="1"/>
  <c r="BE556" i="1"/>
  <c r="AU557" i="1"/>
  <c r="AV557" i="1"/>
  <c r="AW557" i="1"/>
  <c r="AX557" i="1"/>
  <c r="BE557" i="1"/>
  <c r="AU558" i="1"/>
  <c r="AV558" i="1"/>
  <c r="AW558" i="1"/>
  <c r="AX558" i="1"/>
  <c r="BE558" i="1"/>
  <c r="AU559" i="1"/>
  <c r="AV559" i="1"/>
  <c r="AW559" i="1"/>
  <c r="AX559" i="1"/>
  <c r="BE559" i="1"/>
  <c r="AU560" i="1"/>
  <c r="AV560" i="1"/>
  <c r="AW560" i="1"/>
  <c r="AX560" i="1"/>
  <c r="BE560" i="1"/>
  <c r="AU561" i="1"/>
  <c r="AV561" i="1"/>
  <c r="AW561" i="1"/>
  <c r="AX561" i="1"/>
  <c r="BE561" i="1"/>
  <c r="AU562" i="1"/>
  <c r="AV562" i="1"/>
  <c r="AW562" i="1"/>
  <c r="AX562" i="1"/>
  <c r="BE562" i="1"/>
  <c r="AU563" i="1"/>
  <c r="AV563" i="1"/>
  <c r="AW563" i="1"/>
  <c r="AX563" i="1"/>
  <c r="BE563" i="1"/>
  <c r="AU564" i="1"/>
  <c r="AV564" i="1"/>
  <c r="AW564" i="1"/>
  <c r="AX564" i="1"/>
  <c r="BE564" i="1"/>
  <c r="AU565" i="1"/>
  <c r="AV565" i="1"/>
  <c r="AW565" i="1"/>
  <c r="AX565" i="1"/>
  <c r="BE565" i="1"/>
  <c r="AU566" i="1"/>
  <c r="AV566" i="1"/>
  <c r="AW566" i="1"/>
  <c r="AX566" i="1"/>
  <c r="BE566" i="1"/>
  <c r="AU567" i="1"/>
  <c r="AV567" i="1"/>
  <c r="AW567" i="1"/>
  <c r="AX567" i="1"/>
  <c r="BE567" i="1"/>
  <c r="AU568" i="1"/>
  <c r="AV568" i="1"/>
  <c r="AW568" i="1"/>
  <c r="AX568" i="1"/>
  <c r="BE568" i="1"/>
  <c r="AU569" i="1"/>
  <c r="AV569" i="1"/>
  <c r="AW569" i="1"/>
  <c r="AX569" i="1"/>
  <c r="BE569" i="1"/>
  <c r="AU570" i="1"/>
  <c r="AV570" i="1"/>
  <c r="AW570" i="1"/>
  <c r="AX570" i="1"/>
  <c r="BE570" i="1"/>
  <c r="AU571" i="1"/>
  <c r="AV571" i="1"/>
  <c r="AW571" i="1"/>
  <c r="AX571" i="1"/>
  <c r="BE571" i="1"/>
  <c r="AU572" i="1"/>
  <c r="AV572" i="1"/>
  <c r="AW572" i="1"/>
  <c r="AX572" i="1"/>
  <c r="BE572" i="1"/>
  <c r="AU573" i="1"/>
  <c r="AV573" i="1"/>
  <c r="AW573" i="1"/>
  <c r="AX573" i="1"/>
  <c r="BE573" i="1"/>
  <c r="AU574" i="1"/>
  <c r="AV574" i="1"/>
  <c r="AW574" i="1"/>
  <c r="AX574" i="1"/>
  <c r="BE574" i="1"/>
  <c r="AU575" i="1"/>
  <c r="AV575" i="1"/>
  <c r="AW575" i="1"/>
  <c r="AX575" i="1"/>
  <c r="BE575" i="1"/>
  <c r="AU576" i="1"/>
  <c r="AV576" i="1"/>
  <c r="AW576" i="1"/>
  <c r="AX576" i="1"/>
  <c r="BE576" i="1"/>
  <c r="AU577" i="1"/>
  <c r="AV577" i="1"/>
  <c r="AW577" i="1"/>
  <c r="AX577" i="1"/>
  <c r="BE577" i="1"/>
  <c r="AU578" i="1"/>
  <c r="AV578" i="1"/>
  <c r="AW578" i="1"/>
  <c r="AX578" i="1"/>
  <c r="BE578" i="1"/>
  <c r="AU579" i="1"/>
  <c r="AV579" i="1"/>
  <c r="AW579" i="1"/>
  <c r="AX579" i="1"/>
  <c r="BE579" i="1"/>
  <c r="AU580" i="1"/>
  <c r="AV580" i="1"/>
  <c r="AW580" i="1"/>
  <c r="AX580" i="1"/>
  <c r="BE580" i="1"/>
  <c r="AU581" i="1"/>
  <c r="AV581" i="1"/>
  <c r="AW581" i="1"/>
  <c r="AX581" i="1"/>
  <c r="BE581" i="1"/>
  <c r="AU582" i="1"/>
  <c r="AV582" i="1"/>
  <c r="AW582" i="1"/>
  <c r="AX582" i="1"/>
  <c r="BE582" i="1"/>
  <c r="AU583" i="1"/>
  <c r="AV583" i="1"/>
  <c r="AW583" i="1"/>
  <c r="AX583" i="1"/>
  <c r="BE583" i="1"/>
  <c r="AU584" i="1"/>
  <c r="AV584" i="1"/>
  <c r="AW584" i="1"/>
  <c r="AX584" i="1"/>
  <c r="BE584" i="1"/>
  <c r="AU585" i="1"/>
  <c r="AV585" i="1"/>
  <c r="AW585" i="1"/>
  <c r="AX585" i="1"/>
  <c r="BE585" i="1"/>
  <c r="AU586" i="1"/>
  <c r="AV586" i="1"/>
  <c r="AW586" i="1"/>
  <c r="AX586" i="1"/>
  <c r="BE586" i="1"/>
  <c r="AU587" i="1"/>
  <c r="AV587" i="1"/>
  <c r="AW587" i="1"/>
  <c r="AX587" i="1"/>
  <c r="BE587" i="1"/>
  <c r="AU588" i="1"/>
  <c r="AV588" i="1"/>
  <c r="AW588" i="1"/>
  <c r="AX588" i="1"/>
  <c r="BE588" i="1"/>
  <c r="AU589" i="1"/>
  <c r="AV589" i="1"/>
  <c r="AW589" i="1"/>
  <c r="AX589" i="1"/>
  <c r="BE589" i="1"/>
  <c r="AU590" i="1"/>
  <c r="AV590" i="1"/>
  <c r="AW590" i="1"/>
  <c r="AX590" i="1"/>
  <c r="BE590" i="1"/>
  <c r="AU591" i="1"/>
  <c r="AV591" i="1"/>
  <c r="AW591" i="1"/>
  <c r="AX591" i="1"/>
  <c r="BE591" i="1"/>
  <c r="AU592" i="1"/>
  <c r="AV592" i="1"/>
  <c r="AW592" i="1"/>
  <c r="AX592" i="1"/>
  <c r="BE592" i="1"/>
  <c r="AU593" i="1"/>
  <c r="AV593" i="1"/>
  <c r="AW593" i="1"/>
  <c r="AX593" i="1"/>
  <c r="BE593" i="1"/>
  <c r="AU594" i="1"/>
  <c r="AV594" i="1"/>
  <c r="AW594" i="1"/>
  <c r="AX594" i="1"/>
  <c r="BE594" i="1"/>
  <c r="AU595" i="1"/>
  <c r="AV595" i="1"/>
  <c r="AW595" i="1"/>
  <c r="AX595" i="1"/>
  <c r="BE595" i="1"/>
  <c r="AU596" i="1"/>
  <c r="AV596" i="1"/>
  <c r="AW596" i="1"/>
  <c r="AX596" i="1"/>
  <c r="BE596" i="1"/>
  <c r="AU597" i="1"/>
  <c r="AV597" i="1"/>
  <c r="AW597" i="1"/>
  <c r="AX597" i="1"/>
  <c r="BE597" i="1"/>
  <c r="AU598" i="1"/>
  <c r="AV598" i="1"/>
  <c r="AW598" i="1"/>
  <c r="AX598" i="1"/>
  <c r="BE598" i="1"/>
  <c r="AU599" i="1"/>
  <c r="AV599" i="1"/>
  <c r="AW599" i="1"/>
  <c r="AX599" i="1"/>
  <c r="BE599" i="1"/>
  <c r="AU600" i="1"/>
  <c r="AV600" i="1"/>
  <c r="AW600" i="1"/>
  <c r="AX600" i="1"/>
  <c r="BE600" i="1"/>
  <c r="AU601" i="1"/>
  <c r="AV601" i="1"/>
  <c r="AW601" i="1"/>
  <c r="AX601" i="1"/>
  <c r="BE601" i="1"/>
  <c r="AU602" i="1"/>
  <c r="AV602" i="1"/>
  <c r="AW602" i="1"/>
  <c r="AX602" i="1"/>
  <c r="BE602" i="1"/>
  <c r="AU603" i="1"/>
  <c r="AV603" i="1"/>
  <c r="AW603" i="1"/>
  <c r="AX603" i="1"/>
  <c r="BE603" i="1"/>
  <c r="AU604" i="1"/>
  <c r="AV604" i="1"/>
  <c r="AW604" i="1"/>
  <c r="AX604" i="1"/>
  <c r="BE604" i="1"/>
  <c r="AU605" i="1"/>
  <c r="AV605" i="1"/>
  <c r="AW605" i="1"/>
  <c r="AX605" i="1"/>
  <c r="BE605" i="1"/>
  <c r="AU606" i="1"/>
  <c r="AV606" i="1"/>
  <c r="AW606" i="1"/>
  <c r="AX606" i="1"/>
  <c r="BE606" i="1"/>
  <c r="AU607" i="1"/>
  <c r="AV607" i="1"/>
  <c r="AW607" i="1"/>
  <c r="AX607" i="1"/>
  <c r="BE607" i="1"/>
  <c r="AU608" i="1"/>
  <c r="AV608" i="1"/>
  <c r="AW608" i="1"/>
  <c r="AX608" i="1"/>
  <c r="BE608" i="1"/>
  <c r="AU609" i="1"/>
  <c r="AV609" i="1"/>
  <c r="AW609" i="1"/>
  <c r="AX609" i="1"/>
  <c r="BE609" i="1"/>
  <c r="AU610" i="1"/>
  <c r="AV610" i="1"/>
  <c r="AW610" i="1"/>
  <c r="AX610" i="1"/>
  <c r="BE610" i="1"/>
  <c r="AU611" i="1"/>
  <c r="AV611" i="1"/>
  <c r="AW611" i="1"/>
  <c r="AX611" i="1"/>
  <c r="BE611" i="1"/>
  <c r="AU612" i="1"/>
  <c r="AV612" i="1"/>
  <c r="AW612" i="1"/>
  <c r="AX612" i="1"/>
  <c r="BE612" i="1"/>
  <c r="AU613" i="1"/>
  <c r="AV613" i="1"/>
  <c r="AW613" i="1"/>
  <c r="AX613" i="1"/>
  <c r="BE613" i="1"/>
  <c r="AU614" i="1"/>
  <c r="AV614" i="1"/>
  <c r="AW614" i="1"/>
  <c r="AX614" i="1"/>
  <c r="BE614" i="1"/>
  <c r="AU615" i="1"/>
  <c r="AV615" i="1"/>
  <c r="AW615" i="1"/>
  <c r="AX615" i="1"/>
  <c r="BE615" i="1"/>
  <c r="AU616" i="1"/>
  <c r="AV616" i="1"/>
  <c r="AW616" i="1"/>
  <c r="AX616" i="1"/>
  <c r="BE616" i="1"/>
  <c r="AU617" i="1"/>
  <c r="AV617" i="1"/>
  <c r="AW617" i="1"/>
  <c r="AX617" i="1"/>
  <c r="BE617" i="1"/>
  <c r="AU618" i="1"/>
  <c r="AV618" i="1"/>
  <c r="AW618" i="1"/>
  <c r="AX618" i="1"/>
  <c r="BE618" i="1"/>
  <c r="AU619" i="1"/>
  <c r="AV619" i="1"/>
  <c r="AW619" i="1"/>
  <c r="AX619" i="1"/>
  <c r="BE619" i="1"/>
  <c r="AU620" i="1"/>
  <c r="AV620" i="1"/>
  <c r="AW620" i="1"/>
  <c r="AX620" i="1"/>
  <c r="BE620" i="1"/>
  <c r="AU621" i="1"/>
  <c r="AV621" i="1"/>
  <c r="AW621" i="1"/>
  <c r="AX621" i="1"/>
  <c r="BE621" i="1"/>
  <c r="AU622" i="1"/>
  <c r="AV622" i="1"/>
  <c r="AW622" i="1"/>
  <c r="AX622" i="1"/>
  <c r="BE622" i="1"/>
  <c r="AU623" i="1"/>
  <c r="AV623" i="1"/>
  <c r="AW623" i="1"/>
  <c r="AX623" i="1"/>
  <c r="BE623" i="1"/>
  <c r="AU624" i="1"/>
  <c r="AV624" i="1"/>
  <c r="AW624" i="1"/>
  <c r="AX624" i="1"/>
  <c r="BE624" i="1"/>
  <c r="AU625" i="1"/>
  <c r="AV625" i="1"/>
  <c r="AW625" i="1"/>
  <c r="AX625" i="1"/>
  <c r="BE625" i="1"/>
  <c r="AU626" i="1"/>
  <c r="AV626" i="1"/>
  <c r="AW626" i="1"/>
  <c r="AX626" i="1"/>
  <c r="BE626" i="1"/>
  <c r="AU627" i="1"/>
  <c r="AV627" i="1"/>
  <c r="AW627" i="1"/>
  <c r="AX627" i="1"/>
  <c r="BE627" i="1"/>
  <c r="C57" i="1"/>
  <c r="B32" i="1"/>
  <c r="AQ474" i="1"/>
  <c r="C32" i="1"/>
  <c r="AR474" i="1"/>
  <c r="AS474" i="1"/>
  <c r="AQ475" i="1"/>
  <c r="AR475" i="1"/>
  <c r="AS475" i="1"/>
  <c r="AQ476" i="1"/>
  <c r="AR476" i="1"/>
  <c r="AS476" i="1"/>
  <c r="AQ477" i="1"/>
  <c r="AR477" i="1"/>
  <c r="AS477" i="1"/>
  <c r="AQ478" i="1"/>
  <c r="AR478" i="1"/>
  <c r="AS478" i="1"/>
  <c r="AQ479" i="1"/>
  <c r="AR479" i="1"/>
  <c r="AS479" i="1"/>
  <c r="AQ480" i="1"/>
  <c r="AR480" i="1"/>
  <c r="AS480" i="1"/>
  <c r="AQ481" i="1"/>
  <c r="AR481" i="1"/>
  <c r="AS481" i="1"/>
  <c r="AQ482" i="1"/>
  <c r="AR482" i="1"/>
  <c r="AS482" i="1"/>
  <c r="AQ483" i="1"/>
  <c r="AR483" i="1"/>
  <c r="AS483" i="1"/>
  <c r="AQ484" i="1"/>
  <c r="AR484" i="1"/>
  <c r="AS484" i="1"/>
  <c r="AQ485" i="1"/>
  <c r="AR485" i="1"/>
  <c r="AS485" i="1"/>
  <c r="AQ486" i="1"/>
  <c r="AR486" i="1"/>
  <c r="AS486" i="1"/>
  <c r="AQ487" i="1"/>
  <c r="AR487" i="1"/>
  <c r="AS487" i="1"/>
  <c r="AQ488" i="1"/>
  <c r="AR488" i="1"/>
  <c r="AS488" i="1"/>
  <c r="AQ489" i="1"/>
  <c r="AR489" i="1"/>
  <c r="AS489" i="1"/>
  <c r="AQ490" i="1"/>
  <c r="AR490" i="1"/>
  <c r="AS490" i="1"/>
  <c r="AQ491" i="1"/>
  <c r="AR491" i="1"/>
  <c r="AS491" i="1"/>
  <c r="AQ492" i="1"/>
  <c r="AR492" i="1"/>
  <c r="AS492" i="1"/>
  <c r="AQ493" i="1"/>
  <c r="AR493" i="1"/>
  <c r="AS493" i="1"/>
  <c r="AQ494" i="1"/>
  <c r="AR494" i="1"/>
  <c r="AS494" i="1"/>
  <c r="AQ495" i="1"/>
  <c r="AR495" i="1"/>
  <c r="AS495" i="1"/>
  <c r="AQ496" i="1"/>
  <c r="AR496" i="1"/>
  <c r="AS496" i="1"/>
  <c r="AQ497" i="1"/>
  <c r="AR497" i="1"/>
  <c r="AS497" i="1"/>
  <c r="AQ498" i="1"/>
  <c r="AR498" i="1"/>
  <c r="AS498" i="1"/>
  <c r="AQ499" i="1"/>
  <c r="AR499" i="1"/>
  <c r="AS499" i="1"/>
  <c r="AQ500" i="1"/>
  <c r="AR500" i="1"/>
  <c r="AS500" i="1"/>
  <c r="AQ501" i="1"/>
  <c r="AR501" i="1"/>
  <c r="AS501" i="1"/>
  <c r="AQ502" i="1"/>
  <c r="AR502" i="1"/>
  <c r="AS502" i="1"/>
  <c r="AQ503" i="1"/>
  <c r="AR503" i="1"/>
  <c r="AS503" i="1"/>
  <c r="AQ504" i="1"/>
  <c r="AR504" i="1"/>
  <c r="AS504" i="1"/>
  <c r="AQ505" i="1"/>
  <c r="AR505" i="1"/>
  <c r="AS505" i="1"/>
  <c r="AQ506" i="1"/>
  <c r="AR506" i="1"/>
  <c r="AS506" i="1"/>
  <c r="AQ507" i="1"/>
  <c r="AR507" i="1"/>
  <c r="AS507" i="1"/>
  <c r="AQ508" i="1"/>
  <c r="AR508" i="1"/>
  <c r="AS508" i="1"/>
  <c r="AQ509" i="1"/>
  <c r="AR509" i="1"/>
  <c r="AS509" i="1"/>
  <c r="AQ510" i="1"/>
  <c r="AR510" i="1"/>
  <c r="AS510" i="1"/>
  <c r="AQ511" i="1"/>
  <c r="AR511" i="1"/>
  <c r="AS511" i="1"/>
  <c r="AQ512" i="1"/>
  <c r="AR512" i="1"/>
  <c r="AS512" i="1"/>
  <c r="AQ513" i="1"/>
  <c r="AR513" i="1"/>
  <c r="AS513" i="1"/>
  <c r="AQ514" i="1"/>
  <c r="AR514" i="1"/>
  <c r="AS514" i="1"/>
  <c r="AQ515" i="1"/>
  <c r="AR515" i="1"/>
  <c r="AS515" i="1"/>
  <c r="AQ516" i="1"/>
  <c r="AR516" i="1"/>
  <c r="AS516" i="1"/>
  <c r="AQ517" i="1"/>
  <c r="AR517" i="1"/>
  <c r="AS517" i="1"/>
  <c r="AQ518" i="1"/>
  <c r="AR518" i="1"/>
  <c r="AS518" i="1"/>
  <c r="AQ519" i="1"/>
  <c r="AR519" i="1"/>
  <c r="AS519" i="1"/>
  <c r="AQ520" i="1"/>
  <c r="AR520" i="1"/>
  <c r="AS520" i="1"/>
  <c r="AQ521" i="1"/>
  <c r="AR521" i="1"/>
  <c r="AS521" i="1"/>
  <c r="AQ522" i="1"/>
  <c r="AR522" i="1"/>
  <c r="AS522" i="1"/>
  <c r="AQ523" i="1"/>
  <c r="AR523" i="1"/>
  <c r="AS523" i="1"/>
  <c r="AQ524" i="1"/>
  <c r="AR524" i="1"/>
  <c r="AS524" i="1"/>
  <c r="AQ525" i="1"/>
  <c r="AR525" i="1"/>
  <c r="AS525" i="1"/>
  <c r="AQ526" i="1"/>
  <c r="AR526" i="1"/>
  <c r="AS526" i="1"/>
  <c r="AQ527" i="1"/>
  <c r="AR527" i="1"/>
  <c r="AS527" i="1"/>
  <c r="AQ528" i="1"/>
  <c r="AR528" i="1"/>
  <c r="AS528" i="1"/>
  <c r="AQ529" i="1"/>
  <c r="AR529" i="1"/>
  <c r="AS529" i="1"/>
  <c r="AQ530" i="1"/>
  <c r="AR530" i="1"/>
  <c r="AS530" i="1"/>
  <c r="AQ531" i="1"/>
  <c r="AR531" i="1"/>
  <c r="AS531" i="1"/>
  <c r="AQ532" i="1"/>
  <c r="AR532" i="1"/>
  <c r="AS532" i="1"/>
  <c r="AQ533" i="1"/>
  <c r="AR533" i="1"/>
  <c r="AS533" i="1"/>
  <c r="AQ534" i="1"/>
  <c r="AR534" i="1"/>
  <c r="AS534" i="1"/>
  <c r="AQ535" i="1"/>
  <c r="AR535" i="1"/>
  <c r="AS535" i="1"/>
  <c r="AQ536" i="1"/>
  <c r="AR536" i="1"/>
  <c r="AS536" i="1"/>
  <c r="AQ537" i="1"/>
  <c r="AR537" i="1"/>
  <c r="AS537" i="1"/>
  <c r="AQ538" i="1"/>
  <c r="AR538" i="1"/>
  <c r="AS538" i="1"/>
  <c r="AQ539" i="1"/>
  <c r="AR539" i="1"/>
  <c r="AS539" i="1"/>
  <c r="AQ540" i="1"/>
  <c r="AR540" i="1"/>
  <c r="AS540" i="1"/>
  <c r="AQ541" i="1"/>
  <c r="AR541" i="1"/>
  <c r="AS541" i="1"/>
  <c r="AQ542" i="1"/>
  <c r="AR542" i="1"/>
  <c r="AS542" i="1"/>
  <c r="AQ543" i="1"/>
  <c r="AR543" i="1"/>
  <c r="AS543" i="1"/>
  <c r="AQ544" i="1"/>
  <c r="AR544" i="1"/>
  <c r="AS544" i="1"/>
  <c r="AQ545" i="1"/>
  <c r="AR545" i="1"/>
  <c r="AS545" i="1"/>
  <c r="AQ546" i="1"/>
  <c r="AR546" i="1"/>
  <c r="AS546" i="1"/>
  <c r="AQ547" i="1"/>
  <c r="AR547" i="1"/>
  <c r="AS547" i="1"/>
  <c r="AQ548" i="1"/>
  <c r="AR548" i="1"/>
  <c r="AS548" i="1"/>
  <c r="AQ549" i="1"/>
  <c r="AR549" i="1"/>
  <c r="AS549" i="1"/>
  <c r="AQ550" i="1"/>
  <c r="AR550" i="1"/>
  <c r="AS550" i="1"/>
  <c r="AQ551" i="1"/>
  <c r="AR551" i="1"/>
  <c r="AS551" i="1"/>
  <c r="AQ552" i="1"/>
  <c r="AR552" i="1"/>
  <c r="AS552" i="1"/>
  <c r="AQ553" i="1"/>
  <c r="AR553" i="1"/>
  <c r="AS553" i="1"/>
  <c r="AQ554" i="1"/>
  <c r="AR554" i="1"/>
  <c r="AS554" i="1"/>
  <c r="AQ555" i="1"/>
  <c r="AR555" i="1"/>
  <c r="AS555" i="1"/>
  <c r="AQ556" i="1"/>
  <c r="AR556" i="1"/>
  <c r="AS556" i="1"/>
  <c r="AQ557" i="1"/>
  <c r="AR557" i="1"/>
  <c r="AS557" i="1"/>
  <c r="AQ558" i="1"/>
  <c r="AR558" i="1"/>
  <c r="AS558" i="1"/>
  <c r="AQ559" i="1"/>
  <c r="AR559" i="1"/>
  <c r="AS559" i="1"/>
  <c r="AQ560" i="1"/>
  <c r="AR560" i="1"/>
  <c r="AS560" i="1"/>
  <c r="AQ561" i="1"/>
  <c r="AR561" i="1"/>
  <c r="AS561" i="1"/>
  <c r="AQ562" i="1"/>
  <c r="AR562" i="1"/>
  <c r="AS562" i="1"/>
  <c r="AQ563" i="1"/>
  <c r="AR563" i="1"/>
  <c r="AS563" i="1"/>
  <c r="AQ564" i="1"/>
  <c r="AR564" i="1"/>
  <c r="AS564" i="1"/>
  <c r="AQ565" i="1"/>
  <c r="AR565" i="1"/>
  <c r="AS565" i="1"/>
  <c r="AQ566" i="1"/>
  <c r="AR566" i="1"/>
  <c r="AS566" i="1"/>
  <c r="AQ567" i="1"/>
  <c r="AR567" i="1"/>
  <c r="AS567" i="1"/>
  <c r="AQ568" i="1"/>
  <c r="AR568" i="1"/>
  <c r="AS568" i="1"/>
  <c r="AQ569" i="1"/>
  <c r="AR569" i="1"/>
  <c r="AS569" i="1"/>
  <c r="AQ570" i="1"/>
  <c r="AR570" i="1"/>
  <c r="AS570" i="1"/>
  <c r="AQ571" i="1"/>
  <c r="AR571" i="1"/>
  <c r="AS571" i="1"/>
  <c r="AQ572" i="1"/>
  <c r="AR572" i="1"/>
  <c r="AS572" i="1"/>
  <c r="AQ573" i="1"/>
  <c r="AR573" i="1"/>
  <c r="AS573" i="1"/>
  <c r="AQ574" i="1"/>
  <c r="AR574" i="1"/>
  <c r="AS574" i="1"/>
  <c r="AQ575" i="1"/>
  <c r="AR575" i="1"/>
  <c r="AS575" i="1"/>
  <c r="AQ576" i="1"/>
  <c r="AR576" i="1"/>
  <c r="AS576" i="1"/>
  <c r="AQ577" i="1"/>
  <c r="AR577" i="1"/>
  <c r="AS577" i="1"/>
  <c r="AQ578" i="1"/>
  <c r="AR578" i="1"/>
  <c r="AS578" i="1"/>
  <c r="AQ579" i="1"/>
  <c r="AR579" i="1"/>
  <c r="AS579" i="1"/>
  <c r="AQ580" i="1"/>
  <c r="AR580" i="1"/>
  <c r="AS580" i="1"/>
  <c r="AQ581" i="1"/>
  <c r="AR581" i="1"/>
  <c r="AS581" i="1"/>
  <c r="AQ582" i="1"/>
  <c r="AR582" i="1"/>
  <c r="AS582" i="1"/>
  <c r="AQ583" i="1"/>
  <c r="AR583" i="1"/>
  <c r="AS583" i="1"/>
  <c r="AQ584" i="1"/>
  <c r="AR584" i="1"/>
  <c r="AS584" i="1"/>
  <c r="AQ585" i="1"/>
  <c r="AR585" i="1"/>
  <c r="AS585" i="1"/>
  <c r="AQ586" i="1"/>
  <c r="AR586" i="1"/>
  <c r="AS586" i="1"/>
  <c r="AQ587" i="1"/>
  <c r="AR587" i="1"/>
  <c r="AS587" i="1"/>
  <c r="AQ588" i="1"/>
  <c r="AR588" i="1"/>
  <c r="AS588" i="1"/>
  <c r="AQ589" i="1"/>
  <c r="AR589" i="1"/>
  <c r="AS589" i="1"/>
  <c r="AQ590" i="1"/>
  <c r="AR590" i="1"/>
  <c r="AS590" i="1"/>
  <c r="AQ591" i="1"/>
  <c r="AR591" i="1"/>
  <c r="AS591" i="1"/>
  <c r="AQ592" i="1"/>
  <c r="AR592" i="1"/>
  <c r="AS592" i="1"/>
  <c r="AQ593" i="1"/>
  <c r="AR593" i="1"/>
  <c r="AS593" i="1"/>
  <c r="AQ594" i="1"/>
  <c r="AR594" i="1"/>
  <c r="AS594" i="1"/>
  <c r="AQ595" i="1"/>
  <c r="AR595" i="1"/>
  <c r="AS595" i="1"/>
  <c r="AQ596" i="1"/>
  <c r="AR596" i="1"/>
  <c r="AS596" i="1"/>
  <c r="AQ597" i="1"/>
  <c r="AR597" i="1"/>
  <c r="AS597" i="1"/>
  <c r="AQ598" i="1"/>
  <c r="AR598" i="1"/>
  <c r="AS598" i="1"/>
  <c r="AQ599" i="1"/>
  <c r="AR599" i="1"/>
  <c r="AS599" i="1"/>
  <c r="AQ600" i="1"/>
  <c r="AR600" i="1"/>
  <c r="AS600" i="1"/>
  <c r="AQ601" i="1"/>
  <c r="AR601" i="1"/>
  <c r="AS601" i="1"/>
  <c r="AQ602" i="1"/>
  <c r="AR602" i="1"/>
  <c r="AS602" i="1"/>
  <c r="AQ603" i="1"/>
  <c r="AR603" i="1"/>
  <c r="AS603" i="1"/>
  <c r="AQ604" i="1"/>
  <c r="AR604" i="1"/>
  <c r="AS604" i="1"/>
  <c r="AQ605" i="1"/>
  <c r="AR605" i="1"/>
  <c r="AS605" i="1"/>
  <c r="AQ606" i="1"/>
  <c r="AR606" i="1"/>
  <c r="AS606" i="1"/>
  <c r="AQ607" i="1"/>
  <c r="AR607" i="1"/>
  <c r="AS607" i="1"/>
  <c r="AQ608" i="1"/>
  <c r="AR608" i="1"/>
  <c r="AS608" i="1"/>
  <c r="AQ609" i="1"/>
  <c r="AR609" i="1"/>
  <c r="AS609" i="1"/>
  <c r="AQ610" i="1"/>
  <c r="AR610" i="1"/>
  <c r="AS610" i="1"/>
  <c r="AQ611" i="1"/>
  <c r="AR611" i="1"/>
  <c r="AS611" i="1"/>
  <c r="AQ612" i="1"/>
  <c r="AR612" i="1"/>
  <c r="AS612" i="1"/>
  <c r="AQ613" i="1"/>
  <c r="AR613" i="1"/>
  <c r="AS613" i="1"/>
  <c r="AQ614" i="1"/>
  <c r="AR614" i="1"/>
  <c r="AS614" i="1"/>
  <c r="AQ615" i="1"/>
  <c r="AR615" i="1"/>
  <c r="AS615" i="1"/>
  <c r="AQ616" i="1"/>
  <c r="AR616" i="1"/>
  <c r="AS616" i="1"/>
  <c r="AQ617" i="1"/>
  <c r="AR617" i="1"/>
  <c r="AS617" i="1"/>
  <c r="AQ618" i="1"/>
  <c r="AR618" i="1"/>
  <c r="AS618" i="1"/>
  <c r="AQ619" i="1"/>
  <c r="AR619" i="1"/>
  <c r="AS619" i="1"/>
  <c r="AQ620" i="1"/>
  <c r="AR620" i="1"/>
  <c r="AS620" i="1"/>
  <c r="AQ621" i="1"/>
  <c r="AR621" i="1"/>
  <c r="AS621" i="1"/>
  <c r="AQ622" i="1"/>
  <c r="AR622" i="1"/>
  <c r="AS622" i="1"/>
  <c r="AQ623" i="1"/>
  <c r="AR623" i="1"/>
  <c r="AS623" i="1"/>
  <c r="AQ624" i="1"/>
  <c r="AR624" i="1"/>
  <c r="AS624" i="1"/>
  <c r="AQ625" i="1"/>
  <c r="AR625" i="1"/>
  <c r="AS625" i="1"/>
  <c r="AQ626" i="1"/>
  <c r="AR626" i="1"/>
  <c r="AS626" i="1"/>
  <c r="AQ627" i="1"/>
  <c r="AR627" i="1"/>
  <c r="AS627" i="1"/>
  <c r="B57" i="1"/>
  <c r="D31" i="1"/>
  <c r="U473" i="1"/>
  <c r="E31" i="1"/>
  <c r="V473" i="1"/>
  <c r="F31" i="1"/>
  <c r="W473" i="1"/>
  <c r="X473" i="1"/>
  <c r="AE473" i="1"/>
  <c r="U474" i="1"/>
  <c r="V474" i="1"/>
  <c r="W474" i="1"/>
  <c r="X474" i="1"/>
  <c r="AE474" i="1"/>
  <c r="U475" i="1"/>
  <c r="V475" i="1"/>
  <c r="W475" i="1"/>
  <c r="X475" i="1"/>
  <c r="AE475" i="1"/>
  <c r="U476" i="1"/>
  <c r="V476" i="1"/>
  <c r="W476" i="1"/>
  <c r="X476" i="1"/>
  <c r="AE476" i="1"/>
  <c r="U477" i="1"/>
  <c r="V477" i="1"/>
  <c r="W477" i="1"/>
  <c r="X477" i="1"/>
  <c r="AE477" i="1"/>
  <c r="U478" i="1"/>
  <c r="V478" i="1"/>
  <c r="W478" i="1"/>
  <c r="X478" i="1"/>
  <c r="AE478" i="1"/>
  <c r="U479" i="1"/>
  <c r="V479" i="1"/>
  <c r="W479" i="1"/>
  <c r="X479" i="1"/>
  <c r="AE479" i="1"/>
  <c r="U480" i="1"/>
  <c r="V480" i="1"/>
  <c r="W480" i="1"/>
  <c r="X480" i="1"/>
  <c r="AE480" i="1"/>
  <c r="U481" i="1"/>
  <c r="V481" i="1"/>
  <c r="W481" i="1"/>
  <c r="X481" i="1"/>
  <c r="AE481" i="1"/>
  <c r="U482" i="1"/>
  <c r="V482" i="1"/>
  <c r="W482" i="1"/>
  <c r="X482" i="1"/>
  <c r="AE482" i="1"/>
  <c r="U483" i="1"/>
  <c r="V483" i="1"/>
  <c r="W483" i="1"/>
  <c r="X483" i="1"/>
  <c r="AE483" i="1"/>
  <c r="U484" i="1"/>
  <c r="V484" i="1"/>
  <c r="W484" i="1"/>
  <c r="X484" i="1"/>
  <c r="AE484" i="1"/>
  <c r="U485" i="1"/>
  <c r="V485" i="1"/>
  <c r="W485" i="1"/>
  <c r="X485" i="1"/>
  <c r="AE485" i="1"/>
  <c r="U486" i="1"/>
  <c r="V486" i="1"/>
  <c r="W486" i="1"/>
  <c r="X486" i="1"/>
  <c r="AE486" i="1"/>
  <c r="U487" i="1"/>
  <c r="V487" i="1"/>
  <c r="W487" i="1"/>
  <c r="X487" i="1"/>
  <c r="AE487" i="1"/>
  <c r="U488" i="1"/>
  <c r="V488" i="1"/>
  <c r="W488" i="1"/>
  <c r="X488" i="1"/>
  <c r="AE488" i="1"/>
  <c r="U489" i="1"/>
  <c r="V489" i="1"/>
  <c r="W489" i="1"/>
  <c r="X489" i="1"/>
  <c r="AE489" i="1"/>
  <c r="U490" i="1"/>
  <c r="V490" i="1"/>
  <c r="W490" i="1"/>
  <c r="X490" i="1"/>
  <c r="AE490" i="1"/>
  <c r="U491" i="1"/>
  <c r="V491" i="1"/>
  <c r="W491" i="1"/>
  <c r="X491" i="1"/>
  <c r="AE491" i="1"/>
  <c r="U492" i="1"/>
  <c r="V492" i="1"/>
  <c r="W492" i="1"/>
  <c r="X492" i="1"/>
  <c r="AE492" i="1"/>
  <c r="U493" i="1"/>
  <c r="V493" i="1"/>
  <c r="W493" i="1"/>
  <c r="X493" i="1"/>
  <c r="AE493" i="1"/>
  <c r="U494" i="1"/>
  <c r="V494" i="1"/>
  <c r="W494" i="1"/>
  <c r="X494" i="1"/>
  <c r="AE494" i="1"/>
  <c r="U495" i="1"/>
  <c r="V495" i="1"/>
  <c r="W495" i="1"/>
  <c r="X495" i="1"/>
  <c r="AE495" i="1"/>
  <c r="U496" i="1"/>
  <c r="V496" i="1"/>
  <c r="W496" i="1"/>
  <c r="X496" i="1"/>
  <c r="AE496" i="1"/>
  <c r="U497" i="1"/>
  <c r="V497" i="1"/>
  <c r="W497" i="1"/>
  <c r="X497" i="1"/>
  <c r="AE497" i="1"/>
  <c r="U498" i="1"/>
  <c r="V498" i="1"/>
  <c r="W498" i="1"/>
  <c r="X498" i="1"/>
  <c r="AE498" i="1"/>
  <c r="U499" i="1"/>
  <c r="V499" i="1"/>
  <c r="W499" i="1"/>
  <c r="X499" i="1"/>
  <c r="AE499" i="1"/>
  <c r="U500" i="1"/>
  <c r="V500" i="1"/>
  <c r="W500" i="1"/>
  <c r="X500" i="1"/>
  <c r="AE500" i="1"/>
  <c r="U501" i="1"/>
  <c r="V501" i="1"/>
  <c r="W501" i="1"/>
  <c r="X501" i="1"/>
  <c r="AE501" i="1"/>
  <c r="U502" i="1"/>
  <c r="V502" i="1"/>
  <c r="W502" i="1"/>
  <c r="X502" i="1"/>
  <c r="AE502" i="1"/>
  <c r="U503" i="1"/>
  <c r="V503" i="1"/>
  <c r="W503" i="1"/>
  <c r="X503" i="1"/>
  <c r="AE503" i="1"/>
  <c r="U504" i="1"/>
  <c r="V504" i="1"/>
  <c r="W504" i="1"/>
  <c r="X504" i="1"/>
  <c r="AE504" i="1"/>
  <c r="U505" i="1"/>
  <c r="V505" i="1"/>
  <c r="W505" i="1"/>
  <c r="X505" i="1"/>
  <c r="AE505" i="1"/>
  <c r="U506" i="1"/>
  <c r="V506" i="1"/>
  <c r="W506" i="1"/>
  <c r="X506" i="1"/>
  <c r="AE506" i="1"/>
  <c r="U507" i="1"/>
  <c r="V507" i="1"/>
  <c r="W507" i="1"/>
  <c r="X507" i="1"/>
  <c r="AE507" i="1"/>
  <c r="U508" i="1"/>
  <c r="V508" i="1"/>
  <c r="W508" i="1"/>
  <c r="X508" i="1"/>
  <c r="AE508" i="1"/>
  <c r="U509" i="1"/>
  <c r="V509" i="1"/>
  <c r="W509" i="1"/>
  <c r="X509" i="1"/>
  <c r="AE509" i="1"/>
  <c r="U510" i="1"/>
  <c r="V510" i="1"/>
  <c r="W510" i="1"/>
  <c r="X510" i="1"/>
  <c r="AE510" i="1"/>
  <c r="U511" i="1"/>
  <c r="V511" i="1"/>
  <c r="W511" i="1"/>
  <c r="X511" i="1"/>
  <c r="AE511" i="1"/>
  <c r="U512" i="1"/>
  <c r="V512" i="1"/>
  <c r="W512" i="1"/>
  <c r="X512" i="1"/>
  <c r="AE512" i="1"/>
  <c r="U513" i="1"/>
  <c r="V513" i="1"/>
  <c r="W513" i="1"/>
  <c r="X513" i="1"/>
  <c r="AE513" i="1"/>
  <c r="U514" i="1"/>
  <c r="V514" i="1"/>
  <c r="W514" i="1"/>
  <c r="X514" i="1"/>
  <c r="AE514" i="1"/>
  <c r="U515" i="1"/>
  <c r="V515" i="1"/>
  <c r="W515" i="1"/>
  <c r="X515" i="1"/>
  <c r="AE515" i="1"/>
  <c r="U516" i="1"/>
  <c r="V516" i="1"/>
  <c r="W516" i="1"/>
  <c r="X516" i="1"/>
  <c r="AE516" i="1"/>
  <c r="U517" i="1"/>
  <c r="V517" i="1"/>
  <c r="W517" i="1"/>
  <c r="X517" i="1"/>
  <c r="AE517" i="1"/>
  <c r="U518" i="1"/>
  <c r="V518" i="1"/>
  <c r="W518" i="1"/>
  <c r="X518" i="1"/>
  <c r="AE518" i="1"/>
  <c r="U519" i="1"/>
  <c r="V519" i="1"/>
  <c r="W519" i="1"/>
  <c r="X519" i="1"/>
  <c r="AE519" i="1"/>
  <c r="U520" i="1"/>
  <c r="V520" i="1"/>
  <c r="W520" i="1"/>
  <c r="X520" i="1"/>
  <c r="AE520" i="1"/>
  <c r="U521" i="1"/>
  <c r="V521" i="1"/>
  <c r="W521" i="1"/>
  <c r="X521" i="1"/>
  <c r="AE521" i="1"/>
  <c r="U522" i="1"/>
  <c r="V522" i="1"/>
  <c r="W522" i="1"/>
  <c r="X522" i="1"/>
  <c r="AE522" i="1"/>
  <c r="U523" i="1"/>
  <c r="V523" i="1"/>
  <c r="W523" i="1"/>
  <c r="X523" i="1"/>
  <c r="AE523" i="1"/>
  <c r="U524" i="1"/>
  <c r="V524" i="1"/>
  <c r="W524" i="1"/>
  <c r="X524" i="1"/>
  <c r="AE524" i="1"/>
  <c r="U525" i="1"/>
  <c r="V525" i="1"/>
  <c r="W525" i="1"/>
  <c r="X525" i="1"/>
  <c r="AE525" i="1"/>
  <c r="U526" i="1"/>
  <c r="V526" i="1"/>
  <c r="W526" i="1"/>
  <c r="X526" i="1"/>
  <c r="AE526" i="1"/>
  <c r="U527" i="1"/>
  <c r="V527" i="1"/>
  <c r="W527" i="1"/>
  <c r="X527" i="1"/>
  <c r="AE527" i="1"/>
  <c r="U528" i="1"/>
  <c r="V528" i="1"/>
  <c r="W528" i="1"/>
  <c r="X528" i="1"/>
  <c r="AE528" i="1"/>
  <c r="U529" i="1"/>
  <c r="V529" i="1"/>
  <c r="W529" i="1"/>
  <c r="X529" i="1"/>
  <c r="AE529" i="1"/>
  <c r="U530" i="1"/>
  <c r="V530" i="1"/>
  <c r="W530" i="1"/>
  <c r="X530" i="1"/>
  <c r="AE530" i="1"/>
  <c r="U531" i="1"/>
  <c r="V531" i="1"/>
  <c r="W531" i="1"/>
  <c r="X531" i="1"/>
  <c r="AE531" i="1"/>
  <c r="U532" i="1"/>
  <c r="V532" i="1"/>
  <c r="W532" i="1"/>
  <c r="X532" i="1"/>
  <c r="AE532" i="1"/>
  <c r="U533" i="1"/>
  <c r="V533" i="1"/>
  <c r="W533" i="1"/>
  <c r="X533" i="1"/>
  <c r="AE533" i="1"/>
  <c r="U534" i="1"/>
  <c r="V534" i="1"/>
  <c r="W534" i="1"/>
  <c r="X534" i="1"/>
  <c r="AE534" i="1"/>
  <c r="U535" i="1"/>
  <c r="V535" i="1"/>
  <c r="W535" i="1"/>
  <c r="X535" i="1"/>
  <c r="AE535" i="1"/>
  <c r="U536" i="1"/>
  <c r="V536" i="1"/>
  <c r="W536" i="1"/>
  <c r="X536" i="1"/>
  <c r="AE536" i="1"/>
  <c r="U537" i="1"/>
  <c r="V537" i="1"/>
  <c r="W537" i="1"/>
  <c r="X537" i="1"/>
  <c r="AE537" i="1"/>
  <c r="U538" i="1"/>
  <c r="V538" i="1"/>
  <c r="W538" i="1"/>
  <c r="X538" i="1"/>
  <c r="AE538" i="1"/>
  <c r="U539" i="1"/>
  <c r="V539" i="1"/>
  <c r="W539" i="1"/>
  <c r="X539" i="1"/>
  <c r="AE539" i="1"/>
  <c r="U540" i="1"/>
  <c r="V540" i="1"/>
  <c r="W540" i="1"/>
  <c r="X540" i="1"/>
  <c r="AE540" i="1"/>
  <c r="U541" i="1"/>
  <c r="V541" i="1"/>
  <c r="W541" i="1"/>
  <c r="X541" i="1"/>
  <c r="AE541" i="1"/>
  <c r="U542" i="1"/>
  <c r="V542" i="1"/>
  <c r="W542" i="1"/>
  <c r="X542" i="1"/>
  <c r="AE542" i="1"/>
  <c r="U543" i="1"/>
  <c r="V543" i="1"/>
  <c r="W543" i="1"/>
  <c r="X543" i="1"/>
  <c r="AE543" i="1"/>
  <c r="U544" i="1"/>
  <c r="V544" i="1"/>
  <c r="W544" i="1"/>
  <c r="X544" i="1"/>
  <c r="AE544" i="1"/>
  <c r="U545" i="1"/>
  <c r="V545" i="1"/>
  <c r="W545" i="1"/>
  <c r="X545" i="1"/>
  <c r="AE545" i="1"/>
  <c r="U546" i="1"/>
  <c r="V546" i="1"/>
  <c r="W546" i="1"/>
  <c r="X546" i="1"/>
  <c r="AE546" i="1"/>
  <c r="U547" i="1"/>
  <c r="V547" i="1"/>
  <c r="W547" i="1"/>
  <c r="X547" i="1"/>
  <c r="AE547" i="1"/>
  <c r="U548" i="1"/>
  <c r="V548" i="1"/>
  <c r="W548" i="1"/>
  <c r="X548" i="1"/>
  <c r="AE548" i="1"/>
  <c r="U549" i="1"/>
  <c r="V549" i="1"/>
  <c r="W549" i="1"/>
  <c r="X549" i="1"/>
  <c r="AE549" i="1"/>
  <c r="U550" i="1"/>
  <c r="V550" i="1"/>
  <c r="W550" i="1"/>
  <c r="X550" i="1"/>
  <c r="AE550" i="1"/>
  <c r="U551" i="1"/>
  <c r="V551" i="1"/>
  <c r="W551" i="1"/>
  <c r="X551" i="1"/>
  <c r="AE551" i="1"/>
  <c r="U552" i="1"/>
  <c r="V552" i="1"/>
  <c r="W552" i="1"/>
  <c r="X552" i="1"/>
  <c r="AE552" i="1"/>
  <c r="U553" i="1"/>
  <c r="V553" i="1"/>
  <c r="W553" i="1"/>
  <c r="X553" i="1"/>
  <c r="AE553" i="1"/>
  <c r="U554" i="1"/>
  <c r="V554" i="1"/>
  <c r="W554" i="1"/>
  <c r="X554" i="1"/>
  <c r="AE554" i="1"/>
  <c r="U555" i="1"/>
  <c r="V555" i="1"/>
  <c r="W555" i="1"/>
  <c r="X555" i="1"/>
  <c r="AE555" i="1"/>
  <c r="U556" i="1"/>
  <c r="V556" i="1"/>
  <c r="W556" i="1"/>
  <c r="X556" i="1"/>
  <c r="AE556" i="1"/>
  <c r="U557" i="1"/>
  <c r="V557" i="1"/>
  <c r="W557" i="1"/>
  <c r="X557" i="1"/>
  <c r="AE557" i="1"/>
  <c r="U558" i="1"/>
  <c r="V558" i="1"/>
  <c r="W558" i="1"/>
  <c r="X558" i="1"/>
  <c r="AE558" i="1"/>
  <c r="U559" i="1"/>
  <c r="V559" i="1"/>
  <c r="W559" i="1"/>
  <c r="X559" i="1"/>
  <c r="AE559" i="1"/>
  <c r="U560" i="1"/>
  <c r="V560" i="1"/>
  <c r="W560" i="1"/>
  <c r="X560" i="1"/>
  <c r="AE560" i="1"/>
  <c r="U561" i="1"/>
  <c r="V561" i="1"/>
  <c r="W561" i="1"/>
  <c r="X561" i="1"/>
  <c r="AE561" i="1"/>
  <c r="U562" i="1"/>
  <c r="V562" i="1"/>
  <c r="W562" i="1"/>
  <c r="X562" i="1"/>
  <c r="AE562" i="1"/>
  <c r="U563" i="1"/>
  <c r="V563" i="1"/>
  <c r="W563" i="1"/>
  <c r="X563" i="1"/>
  <c r="AE563" i="1"/>
  <c r="U564" i="1"/>
  <c r="V564" i="1"/>
  <c r="W564" i="1"/>
  <c r="X564" i="1"/>
  <c r="AE564" i="1"/>
  <c r="U565" i="1"/>
  <c r="V565" i="1"/>
  <c r="W565" i="1"/>
  <c r="X565" i="1"/>
  <c r="AE565" i="1"/>
  <c r="U566" i="1"/>
  <c r="V566" i="1"/>
  <c r="W566" i="1"/>
  <c r="X566" i="1"/>
  <c r="AE566" i="1"/>
  <c r="U567" i="1"/>
  <c r="V567" i="1"/>
  <c r="W567" i="1"/>
  <c r="X567" i="1"/>
  <c r="AE567" i="1"/>
  <c r="U568" i="1"/>
  <c r="V568" i="1"/>
  <c r="W568" i="1"/>
  <c r="X568" i="1"/>
  <c r="AE568" i="1"/>
  <c r="U569" i="1"/>
  <c r="V569" i="1"/>
  <c r="W569" i="1"/>
  <c r="X569" i="1"/>
  <c r="AE569" i="1"/>
  <c r="U570" i="1"/>
  <c r="V570" i="1"/>
  <c r="W570" i="1"/>
  <c r="X570" i="1"/>
  <c r="AE570" i="1"/>
  <c r="U571" i="1"/>
  <c r="V571" i="1"/>
  <c r="W571" i="1"/>
  <c r="X571" i="1"/>
  <c r="AE571" i="1"/>
  <c r="U572" i="1"/>
  <c r="V572" i="1"/>
  <c r="W572" i="1"/>
  <c r="X572" i="1"/>
  <c r="AE572" i="1"/>
  <c r="U573" i="1"/>
  <c r="V573" i="1"/>
  <c r="W573" i="1"/>
  <c r="X573" i="1"/>
  <c r="AE573" i="1"/>
  <c r="U574" i="1"/>
  <c r="V574" i="1"/>
  <c r="W574" i="1"/>
  <c r="X574" i="1"/>
  <c r="AE574" i="1"/>
  <c r="U575" i="1"/>
  <c r="V575" i="1"/>
  <c r="W575" i="1"/>
  <c r="X575" i="1"/>
  <c r="AE575" i="1"/>
  <c r="U576" i="1"/>
  <c r="V576" i="1"/>
  <c r="W576" i="1"/>
  <c r="X576" i="1"/>
  <c r="AE576" i="1"/>
  <c r="U577" i="1"/>
  <c r="V577" i="1"/>
  <c r="W577" i="1"/>
  <c r="X577" i="1"/>
  <c r="AE577" i="1"/>
  <c r="U578" i="1"/>
  <c r="V578" i="1"/>
  <c r="W578" i="1"/>
  <c r="X578" i="1"/>
  <c r="AE578" i="1"/>
  <c r="U579" i="1"/>
  <c r="V579" i="1"/>
  <c r="W579" i="1"/>
  <c r="X579" i="1"/>
  <c r="AE579" i="1"/>
  <c r="U580" i="1"/>
  <c r="V580" i="1"/>
  <c r="W580" i="1"/>
  <c r="X580" i="1"/>
  <c r="AE580" i="1"/>
  <c r="U581" i="1"/>
  <c r="V581" i="1"/>
  <c r="W581" i="1"/>
  <c r="X581" i="1"/>
  <c r="AE581" i="1"/>
  <c r="U582" i="1"/>
  <c r="V582" i="1"/>
  <c r="W582" i="1"/>
  <c r="X582" i="1"/>
  <c r="AE582" i="1"/>
  <c r="U583" i="1"/>
  <c r="V583" i="1"/>
  <c r="W583" i="1"/>
  <c r="X583" i="1"/>
  <c r="AE583" i="1"/>
  <c r="U584" i="1"/>
  <c r="V584" i="1"/>
  <c r="W584" i="1"/>
  <c r="X584" i="1"/>
  <c r="AE584" i="1"/>
  <c r="U585" i="1"/>
  <c r="V585" i="1"/>
  <c r="W585" i="1"/>
  <c r="X585" i="1"/>
  <c r="AE585" i="1"/>
  <c r="U586" i="1"/>
  <c r="V586" i="1"/>
  <c r="W586" i="1"/>
  <c r="X586" i="1"/>
  <c r="AE586" i="1"/>
  <c r="U587" i="1"/>
  <c r="V587" i="1"/>
  <c r="W587" i="1"/>
  <c r="X587" i="1"/>
  <c r="AE587" i="1"/>
  <c r="U588" i="1"/>
  <c r="V588" i="1"/>
  <c r="W588" i="1"/>
  <c r="X588" i="1"/>
  <c r="AE588" i="1"/>
  <c r="U589" i="1"/>
  <c r="V589" i="1"/>
  <c r="W589" i="1"/>
  <c r="X589" i="1"/>
  <c r="AE589" i="1"/>
  <c r="U590" i="1"/>
  <c r="V590" i="1"/>
  <c r="W590" i="1"/>
  <c r="X590" i="1"/>
  <c r="AE590" i="1"/>
  <c r="U591" i="1"/>
  <c r="V591" i="1"/>
  <c r="W591" i="1"/>
  <c r="X591" i="1"/>
  <c r="AE591" i="1"/>
  <c r="U592" i="1"/>
  <c r="V592" i="1"/>
  <c r="W592" i="1"/>
  <c r="X592" i="1"/>
  <c r="AE592" i="1"/>
  <c r="U593" i="1"/>
  <c r="V593" i="1"/>
  <c r="W593" i="1"/>
  <c r="X593" i="1"/>
  <c r="AE593" i="1"/>
  <c r="U594" i="1"/>
  <c r="V594" i="1"/>
  <c r="W594" i="1"/>
  <c r="X594" i="1"/>
  <c r="AE594" i="1"/>
  <c r="U595" i="1"/>
  <c r="V595" i="1"/>
  <c r="W595" i="1"/>
  <c r="X595" i="1"/>
  <c r="AE595" i="1"/>
  <c r="U596" i="1"/>
  <c r="V596" i="1"/>
  <c r="W596" i="1"/>
  <c r="X596" i="1"/>
  <c r="AE596" i="1"/>
  <c r="U597" i="1"/>
  <c r="V597" i="1"/>
  <c r="W597" i="1"/>
  <c r="X597" i="1"/>
  <c r="AE597" i="1"/>
  <c r="U598" i="1"/>
  <c r="V598" i="1"/>
  <c r="W598" i="1"/>
  <c r="X598" i="1"/>
  <c r="AE598" i="1"/>
  <c r="U599" i="1"/>
  <c r="V599" i="1"/>
  <c r="W599" i="1"/>
  <c r="X599" i="1"/>
  <c r="AE599" i="1"/>
  <c r="U600" i="1"/>
  <c r="V600" i="1"/>
  <c r="W600" i="1"/>
  <c r="X600" i="1"/>
  <c r="AE600" i="1"/>
  <c r="U601" i="1"/>
  <c r="V601" i="1"/>
  <c r="W601" i="1"/>
  <c r="X601" i="1"/>
  <c r="AE601" i="1"/>
  <c r="U602" i="1"/>
  <c r="V602" i="1"/>
  <c r="W602" i="1"/>
  <c r="X602" i="1"/>
  <c r="AE602" i="1"/>
  <c r="U603" i="1"/>
  <c r="V603" i="1"/>
  <c r="W603" i="1"/>
  <c r="X603" i="1"/>
  <c r="AE603" i="1"/>
  <c r="U604" i="1"/>
  <c r="V604" i="1"/>
  <c r="W604" i="1"/>
  <c r="X604" i="1"/>
  <c r="AE604" i="1"/>
  <c r="U605" i="1"/>
  <c r="V605" i="1"/>
  <c r="W605" i="1"/>
  <c r="X605" i="1"/>
  <c r="AE605" i="1"/>
  <c r="U606" i="1"/>
  <c r="V606" i="1"/>
  <c r="W606" i="1"/>
  <c r="X606" i="1"/>
  <c r="AE606" i="1"/>
  <c r="U607" i="1"/>
  <c r="V607" i="1"/>
  <c r="W607" i="1"/>
  <c r="X607" i="1"/>
  <c r="AE607" i="1"/>
  <c r="U608" i="1"/>
  <c r="V608" i="1"/>
  <c r="W608" i="1"/>
  <c r="X608" i="1"/>
  <c r="AE608" i="1"/>
  <c r="U609" i="1"/>
  <c r="V609" i="1"/>
  <c r="W609" i="1"/>
  <c r="X609" i="1"/>
  <c r="AE609" i="1"/>
  <c r="U610" i="1"/>
  <c r="V610" i="1"/>
  <c r="W610" i="1"/>
  <c r="X610" i="1"/>
  <c r="AE610" i="1"/>
  <c r="U611" i="1"/>
  <c r="V611" i="1"/>
  <c r="W611" i="1"/>
  <c r="X611" i="1"/>
  <c r="AE611" i="1"/>
  <c r="U612" i="1"/>
  <c r="V612" i="1"/>
  <c r="W612" i="1"/>
  <c r="X612" i="1"/>
  <c r="AE612" i="1"/>
  <c r="U613" i="1"/>
  <c r="V613" i="1"/>
  <c r="W613" i="1"/>
  <c r="X613" i="1"/>
  <c r="AE613" i="1"/>
  <c r="U614" i="1"/>
  <c r="V614" i="1"/>
  <c r="W614" i="1"/>
  <c r="X614" i="1"/>
  <c r="AE614" i="1"/>
  <c r="U615" i="1"/>
  <c r="V615" i="1"/>
  <c r="W615" i="1"/>
  <c r="X615" i="1"/>
  <c r="AE615" i="1"/>
  <c r="U616" i="1"/>
  <c r="V616" i="1"/>
  <c r="W616" i="1"/>
  <c r="X616" i="1"/>
  <c r="AE616" i="1"/>
  <c r="U617" i="1"/>
  <c r="V617" i="1"/>
  <c r="W617" i="1"/>
  <c r="X617" i="1"/>
  <c r="AE617" i="1"/>
  <c r="U618" i="1"/>
  <c r="V618" i="1"/>
  <c r="W618" i="1"/>
  <c r="X618" i="1"/>
  <c r="AE618" i="1"/>
  <c r="U619" i="1"/>
  <c r="V619" i="1"/>
  <c r="W619" i="1"/>
  <c r="X619" i="1"/>
  <c r="AE619" i="1"/>
  <c r="U620" i="1"/>
  <c r="V620" i="1"/>
  <c r="W620" i="1"/>
  <c r="X620" i="1"/>
  <c r="AE620" i="1"/>
  <c r="U621" i="1"/>
  <c r="V621" i="1"/>
  <c r="W621" i="1"/>
  <c r="X621" i="1"/>
  <c r="AE621" i="1"/>
  <c r="U622" i="1"/>
  <c r="V622" i="1"/>
  <c r="W622" i="1"/>
  <c r="X622" i="1"/>
  <c r="AE622" i="1"/>
  <c r="U623" i="1"/>
  <c r="V623" i="1"/>
  <c r="W623" i="1"/>
  <c r="X623" i="1"/>
  <c r="AE623" i="1"/>
  <c r="U624" i="1"/>
  <c r="V624" i="1"/>
  <c r="W624" i="1"/>
  <c r="X624" i="1"/>
  <c r="AE624" i="1"/>
  <c r="C56" i="1"/>
  <c r="B31" i="1"/>
  <c r="Q473" i="1"/>
  <c r="C31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B56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5" i="1"/>
  <c r="AM114" i="1"/>
  <c r="AM116" i="1"/>
  <c r="AM137" i="1"/>
  <c r="AM117" i="1"/>
  <c r="AM120" i="1"/>
  <c r="AM119" i="1"/>
  <c r="AM118" i="1"/>
  <c r="AM130" i="1"/>
  <c r="AM121" i="1"/>
  <c r="AM125" i="1"/>
  <c r="AM122" i="1"/>
  <c r="AM126" i="1"/>
  <c r="AM131" i="1"/>
  <c r="AM132" i="1"/>
  <c r="AM140" i="1"/>
  <c r="AM135" i="1"/>
  <c r="AM128" i="1"/>
  <c r="AM123" i="1"/>
  <c r="AM161" i="1"/>
  <c r="AM124" i="1"/>
  <c r="AM138" i="1"/>
  <c r="AM143" i="1"/>
  <c r="AM127" i="1"/>
  <c r="AM139" i="1"/>
  <c r="AM145" i="1"/>
  <c r="AM158" i="1"/>
  <c r="AM129" i="1"/>
  <c r="AM133" i="1"/>
  <c r="AM150" i="1"/>
  <c r="AM134" i="1"/>
  <c r="AM152" i="1"/>
  <c r="AM162" i="1"/>
  <c r="AM144" i="1"/>
  <c r="AM153" i="1"/>
  <c r="AM136" i="1"/>
  <c r="AM164" i="1"/>
  <c r="AM166" i="1"/>
  <c r="AM167" i="1"/>
  <c r="AM155" i="1"/>
  <c r="AM156" i="1"/>
  <c r="AM148" i="1"/>
  <c r="AM147" i="1"/>
  <c r="AM154" i="1"/>
  <c r="AM202" i="1"/>
  <c r="AM146" i="1"/>
  <c r="AM141" i="1"/>
  <c r="AM142" i="1"/>
  <c r="AM151" i="1"/>
  <c r="AM169" i="1"/>
  <c r="AM149" i="1"/>
  <c r="AM163" i="1"/>
  <c r="AM172" i="1"/>
  <c r="AM157" i="1"/>
  <c r="AM165" i="1"/>
  <c r="AM159" i="1"/>
  <c r="AM160" i="1"/>
  <c r="AM175" i="1"/>
  <c r="AM173" i="1"/>
  <c r="AM174" i="1"/>
  <c r="AM170" i="1"/>
  <c r="AM168" i="1"/>
  <c r="AM184" i="1"/>
  <c r="AM187" i="1"/>
  <c r="AM188" i="1"/>
  <c r="AM180" i="1"/>
  <c r="AM181" i="1"/>
  <c r="AM171" i="1"/>
  <c r="AM177" i="1"/>
  <c r="AM178" i="1"/>
  <c r="AM185" i="1"/>
  <c r="AM189" i="1"/>
  <c r="AM205" i="1"/>
  <c r="AM176" i="1"/>
  <c r="AM201" i="1"/>
  <c r="AM183" i="1"/>
  <c r="AM179" i="1"/>
  <c r="AM209" i="1"/>
  <c r="AM196" i="1"/>
  <c r="AM197" i="1"/>
  <c r="AM198" i="1"/>
  <c r="AM199" i="1"/>
  <c r="AM200" i="1"/>
  <c r="AM182" i="1"/>
  <c r="AM195" i="1"/>
  <c r="AM186" i="1"/>
  <c r="AM193" i="1"/>
  <c r="AM194" i="1"/>
  <c r="AM190" i="1"/>
  <c r="AM191" i="1"/>
  <c r="AM192" i="1"/>
  <c r="AM207" i="1"/>
  <c r="AM211" i="1"/>
  <c r="AM213" i="1"/>
  <c r="AM215" i="1"/>
  <c r="AM204" i="1"/>
  <c r="AM203" i="1"/>
  <c r="AM206" i="1"/>
  <c r="AM221" i="1"/>
  <c r="AM212" i="1"/>
  <c r="AM210" i="1"/>
  <c r="AM208" i="1"/>
  <c r="AM214" i="1"/>
  <c r="AM220" i="1"/>
  <c r="AM253" i="1"/>
  <c r="AM255" i="1"/>
  <c r="AM216" i="1"/>
  <c r="AM219" i="1"/>
  <c r="AM217" i="1"/>
  <c r="AM218" i="1"/>
  <c r="AM222" i="1"/>
  <c r="AM250" i="1"/>
  <c r="AM241" i="1"/>
  <c r="AM25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8" i="1"/>
  <c r="AM257" i="1"/>
  <c r="AM239" i="1"/>
  <c r="AM240" i="1"/>
  <c r="AM248" i="1"/>
  <c r="AM269" i="1"/>
  <c r="AM237" i="1"/>
  <c r="AM242" i="1"/>
  <c r="AM244" i="1"/>
  <c r="AM243" i="1"/>
  <c r="AM259" i="1"/>
  <c r="AM246" i="1"/>
  <c r="AM249" i="1"/>
  <c r="AM245" i="1"/>
  <c r="AM270" i="1"/>
  <c r="AM247" i="1"/>
  <c r="AM258" i="1"/>
  <c r="AM254" i="1"/>
  <c r="AM251" i="1"/>
  <c r="AM261" i="1"/>
  <c r="AM256" i="1"/>
  <c r="AM267" i="1"/>
  <c r="AM279" i="1"/>
  <c r="AM262" i="1"/>
  <c r="AM268" i="1"/>
  <c r="AM260" i="1"/>
  <c r="AM263" i="1"/>
  <c r="AM265" i="1"/>
  <c r="AM264" i="1"/>
  <c r="AM280" i="1"/>
  <c r="AM281" i="1"/>
  <c r="AM288" i="1"/>
  <c r="AM283" i="1"/>
  <c r="AM266" i="1"/>
  <c r="AM306" i="1"/>
  <c r="AM292" i="1"/>
  <c r="AM286" i="1"/>
  <c r="AM273" i="1"/>
  <c r="AM271" i="1"/>
  <c r="AM272" i="1"/>
  <c r="AM276" i="1"/>
  <c r="AM278" i="1"/>
  <c r="AM274" i="1"/>
  <c r="AM275" i="1"/>
  <c r="AM277" i="1"/>
  <c r="AM289" i="1"/>
  <c r="AM294" i="1"/>
  <c r="AM287" i="1"/>
  <c r="AM285" i="1"/>
  <c r="AM282" i="1"/>
  <c r="AM284" i="1"/>
  <c r="AM307" i="1"/>
  <c r="AM318" i="1"/>
  <c r="AM290" i="1"/>
  <c r="AM319" i="1"/>
  <c r="AM333" i="1"/>
  <c r="AM311" i="1"/>
  <c r="AM291" i="1"/>
  <c r="AM296" i="1"/>
  <c r="AM297" i="1"/>
  <c r="AM300" i="1"/>
  <c r="AM293" i="1"/>
  <c r="AM310" i="1"/>
  <c r="AM331" i="1"/>
  <c r="AM299" i="1"/>
  <c r="AM295" i="1"/>
  <c r="AM301" i="1"/>
  <c r="AM298" i="1"/>
  <c r="AM314" i="1"/>
  <c r="AM302" i="1"/>
  <c r="AM303" i="1"/>
  <c r="AM304" i="1"/>
  <c r="AM315" i="1"/>
  <c r="AM316" i="1"/>
  <c r="AM305" i="1"/>
  <c r="AM309" i="1"/>
  <c r="AM327" i="1"/>
  <c r="AM308" i="1"/>
  <c r="AM312" i="1"/>
  <c r="AM313" i="1"/>
  <c r="AM337" i="1"/>
  <c r="AM321" i="1"/>
  <c r="AM320" i="1"/>
  <c r="AM323" i="1"/>
  <c r="AM317" i="1"/>
  <c r="AM322" i="1"/>
  <c r="AM339" i="1"/>
  <c r="AM325" i="1"/>
  <c r="AM324" i="1"/>
  <c r="AM330" i="1"/>
  <c r="AM350" i="1"/>
  <c r="AM326" i="1"/>
  <c r="AM348" i="1"/>
  <c r="AM335" i="1"/>
  <c r="AM334" i="1"/>
  <c r="AM328" i="1"/>
  <c r="AM329" i="1"/>
  <c r="AM338" i="1"/>
  <c r="AM336" i="1"/>
  <c r="AM332" i="1"/>
  <c r="AM354" i="1"/>
  <c r="AM355" i="1"/>
  <c r="AM342" i="1"/>
  <c r="AM367" i="1"/>
  <c r="AM340" i="1"/>
  <c r="AM343" i="1"/>
  <c r="AM341" i="1"/>
  <c r="AM347" i="1"/>
  <c r="AM344" i="1"/>
  <c r="AM345" i="1"/>
  <c r="AM356" i="1"/>
  <c r="AM346" i="1"/>
  <c r="AM349" i="1"/>
  <c r="AM358" i="1"/>
  <c r="AM359" i="1"/>
  <c r="AM366" i="1"/>
  <c r="AM351" i="1"/>
  <c r="AM361" i="1"/>
  <c r="AM352" i="1"/>
  <c r="AM382" i="1"/>
  <c r="AM353" i="1"/>
  <c r="AM357" i="1"/>
  <c r="AM360" i="1"/>
  <c r="AM365" i="1"/>
  <c r="AM363" i="1"/>
  <c r="AM364" i="1"/>
  <c r="AM370" i="1"/>
  <c r="AM362" i="1"/>
  <c r="AM377" i="1"/>
  <c r="AM369" i="1"/>
  <c r="AM381" i="1"/>
  <c r="AM372" i="1"/>
  <c r="AM368" i="1"/>
  <c r="AM371" i="1"/>
  <c r="AM373" i="1"/>
  <c r="AM378" i="1"/>
  <c r="AM374" i="1"/>
  <c r="AM380" i="1"/>
  <c r="AM376" i="1"/>
  <c r="AM375" i="1"/>
  <c r="AM384" i="1"/>
  <c r="AM391" i="1"/>
  <c r="AM425" i="1"/>
  <c r="AM379" i="1"/>
  <c r="AM388" i="1"/>
  <c r="AM392" i="1"/>
  <c r="AM383" i="1"/>
  <c r="AM385" i="1"/>
  <c r="AM423" i="1"/>
  <c r="AM400" i="1"/>
  <c r="AM387" i="1"/>
  <c r="AM401" i="1"/>
  <c r="AM422" i="1"/>
  <c r="AM386" i="1"/>
  <c r="AM390" i="1"/>
  <c r="AM393" i="1"/>
  <c r="AM389" i="1"/>
  <c r="AM394" i="1"/>
  <c r="AM396" i="1"/>
  <c r="AM397" i="1"/>
  <c r="AM398" i="1"/>
  <c r="AM399" i="1"/>
  <c r="AM395" i="1"/>
  <c r="AM419" i="1"/>
  <c r="AM405" i="1"/>
  <c r="AM402" i="1"/>
  <c r="AM403" i="1"/>
  <c r="AM404" i="1"/>
  <c r="AM406" i="1"/>
  <c r="AM407" i="1"/>
  <c r="AM427" i="1"/>
  <c r="AM408" i="1"/>
  <c r="AM409" i="1"/>
  <c r="AM420" i="1"/>
  <c r="AM414" i="1"/>
  <c r="AM415" i="1"/>
  <c r="AM416" i="1"/>
  <c r="AM417" i="1"/>
  <c r="AM443" i="1"/>
  <c r="AM410" i="1"/>
  <c r="AM411" i="1"/>
  <c r="AM412" i="1"/>
  <c r="AM413" i="1"/>
  <c r="AM418" i="1"/>
  <c r="AM424" i="1"/>
  <c r="AM421" i="1"/>
  <c r="AM440" i="1"/>
  <c r="AM441" i="1"/>
  <c r="AM426" i="1"/>
  <c r="AM445" i="1"/>
  <c r="AM442" i="1"/>
  <c r="AM428" i="1"/>
  <c r="AM439" i="1"/>
  <c r="AM429" i="1"/>
  <c r="AM430" i="1"/>
  <c r="AM468" i="1"/>
  <c r="AM432" i="1"/>
  <c r="AM431" i="1"/>
  <c r="AM447" i="1"/>
  <c r="AM433" i="1"/>
  <c r="AM434" i="1"/>
  <c r="AM435" i="1"/>
  <c r="AM436" i="1"/>
  <c r="AM437" i="1"/>
  <c r="AM438" i="1"/>
  <c r="AM452" i="1"/>
  <c r="AM453" i="1"/>
  <c r="AM450" i="1"/>
  <c r="AM451" i="1"/>
  <c r="AM448" i="1"/>
  <c r="AM444" i="1"/>
  <c r="AM446" i="1"/>
  <c r="AM449" i="1"/>
  <c r="AM482" i="1"/>
  <c r="AM475" i="1"/>
  <c r="AM467" i="1"/>
  <c r="AM459" i="1"/>
  <c r="AM465" i="1"/>
  <c r="AM460" i="1"/>
  <c r="AM466" i="1"/>
  <c r="AM454" i="1"/>
  <c r="AM456" i="1"/>
  <c r="AM455" i="1"/>
  <c r="AM457" i="1"/>
  <c r="AM462" i="1"/>
  <c r="AM461" i="1"/>
  <c r="AM458" i="1"/>
  <c r="AM463" i="1"/>
  <c r="AM464" i="1"/>
  <c r="AM472" i="1"/>
  <c r="AM469" i="1"/>
  <c r="AM470" i="1"/>
  <c r="AM478" i="1"/>
  <c r="AM479" i="1"/>
  <c r="AM471" i="1"/>
  <c r="AM473" i="1"/>
  <c r="AM474" i="1"/>
  <c r="AM489" i="1"/>
  <c r="AM476" i="1"/>
  <c r="AM477" i="1"/>
  <c r="AM481" i="1"/>
  <c r="AM480" i="1"/>
  <c r="AM483" i="1"/>
  <c r="AM484" i="1"/>
  <c r="AM493" i="1"/>
  <c r="AM485" i="1"/>
  <c r="AM488" i="1"/>
  <c r="AM486" i="1"/>
  <c r="AM496" i="1"/>
  <c r="AM497" i="1"/>
  <c r="AM487" i="1"/>
  <c r="AM492" i="1"/>
  <c r="AM490" i="1"/>
  <c r="AM500" i="1"/>
  <c r="AM491" i="1"/>
  <c r="AM494" i="1"/>
  <c r="AM495" i="1"/>
  <c r="AM498" i="1"/>
  <c r="AM499" i="1"/>
  <c r="AM507" i="1"/>
  <c r="AM501" i="1"/>
  <c r="AM502" i="1"/>
  <c r="AM503" i="1"/>
  <c r="AM504" i="1"/>
  <c r="AM505" i="1"/>
  <c r="AM506" i="1"/>
  <c r="AM514" i="1"/>
  <c r="AM508" i="1"/>
  <c r="AM509" i="1"/>
  <c r="AM516" i="1"/>
  <c r="AM510" i="1"/>
  <c r="AM511" i="1"/>
  <c r="AM515" i="1"/>
  <c r="AM512" i="1"/>
  <c r="AM537" i="1"/>
  <c r="AM513" i="1"/>
  <c r="AM519" i="1"/>
  <c r="AM535" i="1"/>
  <c r="AM517" i="1"/>
  <c r="AM518" i="1"/>
  <c r="AM540" i="1"/>
  <c r="AM541" i="1"/>
  <c r="AM555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20" i="1"/>
  <c r="AM544" i="1"/>
  <c r="AM534" i="1"/>
  <c r="AM536" i="1"/>
  <c r="AM552" i="1"/>
  <c r="AM538" i="1"/>
  <c r="AM539" i="1"/>
  <c r="AM542" i="1"/>
  <c r="AM547" i="1"/>
  <c r="AM550" i="1"/>
  <c r="AM546" i="1"/>
  <c r="AM543" i="1"/>
  <c r="AM565" i="1"/>
  <c r="AM554" i="1"/>
  <c r="AM545" i="1"/>
  <c r="AM558" i="1"/>
  <c r="AM549" i="1"/>
  <c r="AM556" i="1"/>
  <c r="AM572" i="1"/>
  <c r="AM560" i="1"/>
  <c r="AM553" i="1"/>
  <c r="AM551" i="1"/>
  <c r="AM548" i="1"/>
  <c r="AM568" i="1"/>
  <c r="AM579" i="1"/>
  <c r="AM580" i="1"/>
  <c r="AM570" i="1"/>
  <c r="AM557" i="1"/>
  <c r="AM567" i="1"/>
  <c r="AM559" i="1"/>
  <c r="AM563" i="1"/>
  <c r="AM571" i="1"/>
  <c r="AM575" i="1"/>
  <c r="AM561" i="1"/>
  <c r="AM564" i="1"/>
  <c r="AM562" i="1"/>
  <c r="AM566" i="1"/>
  <c r="AM573" i="1"/>
  <c r="AM569" i="1"/>
  <c r="AM574" i="1"/>
  <c r="AM576" i="1"/>
  <c r="AM577" i="1"/>
  <c r="AM578" i="1"/>
  <c r="AM581" i="1"/>
  <c r="AM586" i="1"/>
  <c r="AM589" i="1"/>
  <c r="AM583" i="1"/>
  <c r="AM582" i="1"/>
  <c r="AM585" i="1"/>
  <c r="AM584" i="1"/>
  <c r="AM590" i="1"/>
  <c r="AM596" i="1"/>
  <c r="AM587" i="1"/>
  <c r="AM588" i="1"/>
  <c r="AM601" i="1"/>
  <c r="AM591" i="1"/>
  <c r="AM598" i="1"/>
  <c r="AM595" i="1"/>
  <c r="AM594" i="1"/>
  <c r="AM592" i="1"/>
  <c r="AM593" i="1"/>
  <c r="AM603" i="1"/>
  <c r="AM609" i="1"/>
  <c r="AM608" i="1"/>
  <c r="AM599" i="1"/>
  <c r="AM597" i="1"/>
  <c r="AM600" i="1"/>
  <c r="AM602" i="1"/>
  <c r="AM606" i="1"/>
  <c r="AM604" i="1"/>
  <c r="AM605" i="1"/>
  <c r="AM607" i="1"/>
  <c r="AM610" i="1"/>
  <c r="AM614" i="1"/>
  <c r="AM611" i="1"/>
  <c r="AM618" i="1"/>
  <c r="AM612" i="1"/>
  <c r="AM613" i="1"/>
  <c r="AM615" i="1"/>
  <c r="AM616" i="1"/>
  <c r="AM617" i="1"/>
  <c r="AM619" i="1"/>
  <c r="AM620" i="1"/>
  <c r="AM622" i="1"/>
  <c r="AM621" i="1"/>
  <c r="AM623" i="1"/>
  <c r="AM624" i="1"/>
  <c r="AM625" i="1"/>
  <c r="AM626" i="1"/>
  <c r="AM627" i="1"/>
  <c r="AM100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5" i="1"/>
  <c r="M114" i="1"/>
  <c r="M116" i="1"/>
  <c r="M138" i="1"/>
  <c r="M117" i="1"/>
  <c r="M120" i="1"/>
  <c r="M119" i="1"/>
  <c r="M118" i="1"/>
  <c r="M130" i="1"/>
  <c r="M131" i="1"/>
  <c r="M121" i="1"/>
  <c r="M125" i="1"/>
  <c r="M122" i="1"/>
  <c r="M126" i="1"/>
  <c r="M132" i="1"/>
  <c r="M133" i="1"/>
  <c r="M141" i="1"/>
  <c r="M136" i="1"/>
  <c r="M128" i="1"/>
  <c r="M123" i="1"/>
  <c r="M163" i="1"/>
  <c r="M124" i="1"/>
  <c r="M139" i="1"/>
  <c r="M143" i="1"/>
  <c r="M144" i="1"/>
  <c r="M127" i="1"/>
  <c r="M140" i="1"/>
  <c r="M146" i="1"/>
  <c r="M160" i="1"/>
  <c r="M129" i="1"/>
  <c r="M134" i="1"/>
  <c r="M151" i="1"/>
  <c r="M135" i="1"/>
  <c r="M153" i="1"/>
  <c r="M164" i="1"/>
  <c r="M145" i="1"/>
  <c r="M154" i="1"/>
  <c r="M137" i="1"/>
  <c r="M166" i="1"/>
  <c r="M168" i="1"/>
  <c r="M169" i="1"/>
  <c r="M157" i="1"/>
  <c r="M158" i="1"/>
  <c r="M149" i="1"/>
  <c r="M148" i="1"/>
  <c r="M155" i="1"/>
  <c r="M156" i="1"/>
  <c r="M205" i="1"/>
  <c r="M147" i="1"/>
  <c r="M142" i="1"/>
  <c r="M152" i="1"/>
  <c r="M171" i="1"/>
  <c r="M150" i="1"/>
  <c r="M165" i="1"/>
  <c r="M174" i="1"/>
  <c r="M159" i="1"/>
  <c r="M167" i="1"/>
  <c r="M161" i="1"/>
  <c r="M162" i="1"/>
  <c r="M177" i="1"/>
  <c r="M175" i="1"/>
  <c r="M176" i="1"/>
  <c r="M172" i="1"/>
  <c r="M170" i="1"/>
  <c r="M186" i="1"/>
  <c r="M189" i="1"/>
  <c r="M190" i="1"/>
  <c r="M182" i="1"/>
  <c r="M183" i="1"/>
  <c r="M173" i="1"/>
  <c r="M179" i="1"/>
  <c r="M180" i="1"/>
  <c r="M187" i="1"/>
  <c r="M191" i="1"/>
  <c r="M208" i="1"/>
  <c r="M178" i="1"/>
  <c r="M204" i="1"/>
  <c r="M198" i="1"/>
  <c r="M185" i="1"/>
  <c r="M181" i="1"/>
  <c r="M212" i="1"/>
  <c r="M199" i="1"/>
  <c r="M200" i="1"/>
  <c r="M201" i="1"/>
  <c r="M202" i="1"/>
  <c r="M203" i="1"/>
  <c r="M184" i="1"/>
  <c r="M197" i="1"/>
  <c r="M188" i="1"/>
  <c r="M195" i="1"/>
  <c r="M196" i="1"/>
  <c r="M192" i="1"/>
  <c r="M193" i="1"/>
  <c r="M194" i="1"/>
  <c r="M210" i="1"/>
  <c r="M214" i="1"/>
  <c r="M215" i="1"/>
  <c r="M217" i="1"/>
  <c r="M207" i="1"/>
  <c r="M206" i="1"/>
  <c r="M209" i="1"/>
  <c r="M223" i="1"/>
  <c r="M213" i="1"/>
  <c r="M211" i="1"/>
  <c r="M216" i="1"/>
  <c r="M222" i="1"/>
  <c r="M255" i="1"/>
  <c r="M238" i="1"/>
  <c r="M257" i="1"/>
  <c r="M218" i="1"/>
  <c r="M221" i="1"/>
  <c r="M219" i="1"/>
  <c r="M220" i="1"/>
  <c r="M224" i="1"/>
  <c r="M252" i="1"/>
  <c r="M243" i="1"/>
  <c r="M244" i="1"/>
  <c r="M25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40" i="1"/>
  <c r="M259" i="1"/>
  <c r="M241" i="1"/>
  <c r="M242" i="1"/>
  <c r="M250" i="1"/>
  <c r="M271" i="1"/>
  <c r="M239" i="1"/>
  <c r="M245" i="1"/>
  <c r="M247" i="1"/>
  <c r="M246" i="1"/>
  <c r="M261" i="1"/>
  <c r="M248" i="1"/>
  <c r="M249" i="1"/>
  <c r="M251" i="1"/>
  <c r="M272" i="1"/>
  <c r="M260" i="1"/>
  <c r="M256" i="1"/>
  <c r="M253" i="1"/>
  <c r="M263" i="1"/>
  <c r="M258" i="1"/>
  <c r="M269" i="1"/>
  <c r="M282" i="1"/>
  <c r="M264" i="1"/>
  <c r="M270" i="1"/>
  <c r="M262" i="1"/>
  <c r="M265" i="1"/>
  <c r="M267" i="1"/>
  <c r="M266" i="1"/>
  <c r="M283" i="1"/>
  <c r="M284" i="1"/>
  <c r="M291" i="1"/>
  <c r="M285" i="1"/>
  <c r="M268" i="1"/>
  <c r="M312" i="1"/>
  <c r="M295" i="1"/>
  <c r="M289" i="1"/>
  <c r="M275" i="1"/>
  <c r="M273" i="1"/>
  <c r="M274" i="1"/>
  <c r="M278" i="1"/>
  <c r="M281" i="1"/>
  <c r="M276" i="1"/>
  <c r="M277" i="1"/>
  <c r="M279" i="1"/>
  <c r="M280" i="1"/>
  <c r="M292" i="1"/>
  <c r="M298" i="1"/>
  <c r="M290" i="1"/>
  <c r="M287" i="1"/>
  <c r="M288" i="1"/>
  <c r="M286" i="1"/>
  <c r="M323" i="1"/>
  <c r="M293" i="1"/>
  <c r="M324" i="1"/>
  <c r="M336" i="1"/>
  <c r="M316" i="1"/>
  <c r="M294" i="1"/>
  <c r="M300" i="1"/>
  <c r="M301" i="1"/>
  <c r="M304" i="1"/>
  <c r="M297" i="1"/>
  <c r="M296" i="1"/>
  <c r="M315" i="1"/>
  <c r="M334" i="1"/>
  <c r="M303" i="1"/>
  <c r="M299" i="1"/>
  <c r="M305" i="1"/>
  <c r="M306" i="1"/>
  <c r="M307" i="1"/>
  <c r="M302" i="1"/>
  <c r="M319" i="1"/>
  <c r="M308" i="1"/>
  <c r="M309" i="1"/>
  <c r="M310" i="1"/>
  <c r="M320" i="1"/>
  <c r="M321" i="1"/>
  <c r="M311" i="1"/>
  <c r="M314" i="1"/>
  <c r="M313" i="1"/>
  <c r="M317" i="1"/>
  <c r="M318" i="1"/>
  <c r="M339" i="1"/>
  <c r="M326" i="1"/>
  <c r="M325" i="1"/>
  <c r="M328" i="1"/>
  <c r="M322" i="1"/>
  <c r="M341" i="1"/>
  <c r="M327" i="1"/>
  <c r="M330" i="1"/>
  <c r="M329" i="1"/>
  <c r="M333" i="1"/>
  <c r="M351" i="1"/>
  <c r="M331" i="1"/>
  <c r="M349" i="1"/>
  <c r="M337" i="1"/>
  <c r="M332" i="1"/>
  <c r="M340" i="1"/>
  <c r="M338" i="1"/>
  <c r="M335" i="1"/>
  <c r="M354" i="1"/>
  <c r="M355" i="1"/>
  <c r="M343" i="1"/>
  <c r="M367" i="1"/>
  <c r="M342" i="1"/>
  <c r="M344" i="1"/>
  <c r="M348" i="1"/>
  <c r="M345" i="1"/>
  <c r="M346" i="1"/>
  <c r="M356" i="1"/>
  <c r="M347" i="1"/>
  <c r="M350" i="1"/>
  <c r="M358" i="1"/>
  <c r="M359" i="1"/>
  <c r="M366" i="1"/>
  <c r="M352" i="1"/>
  <c r="M362" i="1"/>
  <c r="M382" i="1"/>
  <c r="M353" i="1"/>
  <c r="M361" i="1"/>
  <c r="M357" i="1"/>
  <c r="M360" i="1"/>
  <c r="M365" i="1"/>
  <c r="M363" i="1"/>
  <c r="M364" i="1"/>
  <c r="M370" i="1"/>
  <c r="M376" i="1"/>
  <c r="M369" i="1"/>
  <c r="M381" i="1"/>
  <c r="M368" i="1"/>
  <c r="M371" i="1"/>
  <c r="M380" i="1"/>
  <c r="M372" i="1"/>
  <c r="M377" i="1"/>
  <c r="M373" i="1"/>
  <c r="M379" i="1"/>
  <c r="M375" i="1"/>
  <c r="M374" i="1"/>
  <c r="M384" i="1"/>
  <c r="M391" i="1"/>
  <c r="M424" i="1"/>
  <c r="M378" i="1"/>
  <c r="M388" i="1"/>
  <c r="M392" i="1"/>
  <c r="M383" i="1"/>
  <c r="M385" i="1"/>
  <c r="M422" i="1"/>
  <c r="M400" i="1"/>
  <c r="M387" i="1"/>
  <c r="M401" i="1"/>
  <c r="M421" i="1"/>
  <c r="M386" i="1"/>
  <c r="M390" i="1"/>
  <c r="M393" i="1"/>
  <c r="M389" i="1"/>
  <c r="M394" i="1"/>
  <c r="M396" i="1"/>
  <c r="M397" i="1"/>
  <c r="M398" i="1"/>
  <c r="M399" i="1"/>
  <c r="M395" i="1"/>
  <c r="M418" i="1"/>
  <c r="M406" i="1"/>
  <c r="M402" i="1"/>
  <c r="M403" i="1"/>
  <c r="M404" i="1"/>
  <c r="M405" i="1"/>
  <c r="M407" i="1"/>
  <c r="M426" i="1"/>
  <c r="M409" i="1"/>
  <c r="M408" i="1"/>
  <c r="M410" i="1"/>
  <c r="M419" i="1"/>
  <c r="M413" i="1"/>
  <c r="M414" i="1"/>
  <c r="M415" i="1"/>
  <c r="M416" i="1"/>
  <c r="M442" i="1"/>
  <c r="M411" i="1"/>
  <c r="M412" i="1"/>
  <c r="M417" i="1"/>
  <c r="M423" i="1"/>
  <c r="M420" i="1"/>
  <c r="M439" i="1"/>
  <c r="M440" i="1"/>
  <c r="M425" i="1"/>
  <c r="M444" i="1"/>
  <c r="M441" i="1"/>
  <c r="M427" i="1"/>
  <c r="M438" i="1"/>
  <c r="M428" i="1"/>
  <c r="M429" i="1"/>
  <c r="M467" i="1"/>
  <c r="M431" i="1"/>
  <c r="M430" i="1"/>
  <c r="M446" i="1"/>
  <c r="M432" i="1"/>
  <c r="M433" i="1"/>
  <c r="M434" i="1"/>
  <c r="M435" i="1"/>
  <c r="M436" i="1"/>
  <c r="M437" i="1"/>
  <c r="M451" i="1"/>
  <c r="M452" i="1"/>
  <c r="M449" i="1"/>
  <c r="M450" i="1"/>
  <c r="M447" i="1"/>
  <c r="M443" i="1"/>
  <c r="M445" i="1"/>
  <c r="M448" i="1"/>
  <c r="M479" i="1"/>
  <c r="M473" i="1"/>
  <c r="M466" i="1"/>
  <c r="M458" i="1"/>
  <c r="M464" i="1"/>
  <c r="M459" i="1"/>
  <c r="M465" i="1"/>
  <c r="M453" i="1"/>
  <c r="M455" i="1"/>
  <c r="M454" i="1"/>
  <c r="M456" i="1"/>
  <c r="M461" i="1"/>
  <c r="M460" i="1"/>
  <c r="M457" i="1"/>
  <c r="M462" i="1"/>
  <c r="M463" i="1"/>
  <c r="M471" i="1"/>
  <c r="M468" i="1"/>
  <c r="M469" i="1"/>
  <c r="M476" i="1"/>
  <c r="M470" i="1"/>
  <c r="M472" i="1"/>
  <c r="M486" i="1"/>
  <c r="M474" i="1"/>
  <c r="M475" i="1"/>
  <c r="M478" i="1"/>
  <c r="M477" i="1"/>
  <c r="M480" i="1"/>
  <c r="M481" i="1"/>
  <c r="M490" i="1"/>
  <c r="M482" i="1"/>
  <c r="M485" i="1"/>
  <c r="M483" i="1"/>
  <c r="M493" i="1"/>
  <c r="M494" i="1"/>
  <c r="M484" i="1"/>
  <c r="M489" i="1"/>
  <c r="M487" i="1"/>
  <c r="M497" i="1"/>
  <c r="M488" i="1"/>
  <c r="M491" i="1"/>
  <c r="M492" i="1"/>
  <c r="M495" i="1"/>
  <c r="M496" i="1"/>
  <c r="M506" i="1"/>
  <c r="M498" i="1"/>
  <c r="M499" i="1"/>
  <c r="M500" i="1"/>
  <c r="M501" i="1"/>
  <c r="M502" i="1"/>
  <c r="M503" i="1"/>
  <c r="M504" i="1"/>
  <c r="M505" i="1"/>
  <c r="M507" i="1"/>
  <c r="M508" i="1"/>
  <c r="M509" i="1"/>
  <c r="M510" i="1"/>
  <c r="M513" i="1"/>
  <c r="M540" i="1"/>
  <c r="M511" i="1"/>
  <c r="M535" i="1"/>
  <c r="M512" i="1"/>
  <c r="M516" i="1"/>
  <c r="M534" i="1"/>
  <c r="M514" i="1"/>
  <c r="M515" i="1"/>
  <c r="M538" i="1"/>
  <c r="M539" i="1"/>
  <c r="M554" i="1"/>
  <c r="M533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17" i="1"/>
  <c r="M543" i="1"/>
  <c r="M532" i="1"/>
  <c r="M551" i="1"/>
  <c r="M536" i="1"/>
  <c r="M537" i="1"/>
  <c r="M541" i="1"/>
  <c r="M546" i="1"/>
  <c r="M549" i="1"/>
  <c r="M545" i="1"/>
  <c r="M542" i="1"/>
  <c r="M564" i="1"/>
  <c r="M553" i="1"/>
  <c r="M544" i="1"/>
  <c r="M557" i="1"/>
  <c r="M548" i="1"/>
  <c r="M555" i="1"/>
  <c r="M559" i="1"/>
  <c r="M552" i="1"/>
  <c r="M550" i="1"/>
  <c r="M547" i="1"/>
  <c r="M567" i="1"/>
  <c r="M576" i="1"/>
  <c r="M577" i="1"/>
  <c r="M569" i="1"/>
  <c r="M556" i="1"/>
  <c r="M566" i="1"/>
  <c r="M558" i="1"/>
  <c r="M562" i="1"/>
  <c r="M570" i="1"/>
  <c r="M573" i="1"/>
  <c r="M560" i="1"/>
  <c r="M563" i="1"/>
  <c r="M561" i="1"/>
  <c r="M565" i="1"/>
  <c r="M571" i="1"/>
  <c r="M568" i="1"/>
  <c r="M572" i="1"/>
  <c r="M574" i="1"/>
  <c r="M575" i="1"/>
  <c r="M578" i="1"/>
  <c r="M584" i="1"/>
  <c r="M587" i="1"/>
  <c r="M580" i="1"/>
  <c r="M579" i="1"/>
  <c r="M583" i="1"/>
  <c r="M581" i="1"/>
  <c r="M582" i="1"/>
  <c r="M588" i="1"/>
  <c r="M594" i="1"/>
  <c r="M585" i="1"/>
  <c r="M586" i="1"/>
  <c r="M597" i="1"/>
  <c r="M589" i="1"/>
  <c r="M595" i="1"/>
  <c r="M593" i="1"/>
  <c r="M592" i="1"/>
  <c r="M590" i="1"/>
  <c r="M591" i="1"/>
  <c r="M599" i="1"/>
  <c r="M605" i="1"/>
  <c r="M604" i="1"/>
  <c r="M596" i="1"/>
  <c r="M598" i="1"/>
  <c r="M602" i="1"/>
  <c r="M600" i="1"/>
  <c r="M601" i="1"/>
  <c r="M603" i="1"/>
  <c r="M606" i="1"/>
  <c r="M607" i="1"/>
  <c r="M611" i="1"/>
  <c r="M608" i="1"/>
  <c r="M615" i="1"/>
  <c r="M609" i="1"/>
  <c r="M610" i="1"/>
  <c r="M612" i="1"/>
  <c r="M613" i="1"/>
  <c r="M614" i="1"/>
  <c r="M616" i="1"/>
  <c r="M617" i="1"/>
  <c r="M619" i="1"/>
  <c r="M618" i="1"/>
  <c r="M620" i="1"/>
  <c r="M621" i="1"/>
  <c r="M622" i="1"/>
  <c r="M623" i="1"/>
  <c r="M62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74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49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18" i="1"/>
  <c r="M4" i="1"/>
  <c r="M5" i="1"/>
  <c r="M6" i="1"/>
  <c r="M7" i="1"/>
  <c r="M8" i="1"/>
  <c r="M9" i="1"/>
  <c r="M10" i="1"/>
  <c r="M11" i="1"/>
  <c r="M12" i="1"/>
  <c r="M13" i="1"/>
  <c r="M14" i="1"/>
  <c r="M3" i="1"/>
  <c r="C35" i="1"/>
  <c r="C34" i="1"/>
  <c r="C36" i="1"/>
  <c r="B37" i="1"/>
  <c r="AJ473" i="1"/>
  <c r="AU473" i="1"/>
  <c r="AL473" i="1"/>
  <c r="AV473" i="1"/>
  <c r="AW473" i="1"/>
  <c r="AX473" i="1"/>
  <c r="BE473" i="1"/>
  <c r="AJ474" i="1"/>
  <c r="AL474" i="1"/>
  <c r="AJ475" i="1"/>
  <c r="AL475" i="1"/>
  <c r="AJ476" i="1"/>
  <c r="AL476" i="1"/>
  <c r="AJ477" i="1"/>
  <c r="AL477" i="1"/>
  <c r="AJ478" i="1"/>
  <c r="AL478" i="1"/>
  <c r="AJ479" i="1"/>
  <c r="AL479" i="1"/>
  <c r="AJ480" i="1"/>
  <c r="AL480" i="1"/>
  <c r="AJ481" i="1"/>
  <c r="AL481" i="1"/>
  <c r="AJ482" i="1"/>
  <c r="AL482" i="1"/>
  <c r="AJ483" i="1"/>
  <c r="AL483" i="1"/>
  <c r="AJ484" i="1"/>
  <c r="AL484" i="1"/>
  <c r="AJ485" i="1"/>
  <c r="AL485" i="1"/>
  <c r="AJ486" i="1"/>
  <c r="AL486" i="1"/>
  <c r="AJ487" i="1"/>
  <c r="AL487" i="1"/>
  <c r="AJ488" i="1"/>
  <c r="AL488" i="1"/>
  <c r="AJ489" i="1"/>
  <c r="AL489" i="1"/>
  <c r="AJ490" i="1"/>
  <c r="AL490" i="1"/>
  <c r="AJ491" i="1"/>
  <c r="AL491" i="1"/>
  <c r="AJ492" i="1"/>
  <c r="AL492" i="1"/>
  <c r="AJ493" i="1"/>
  <c r="AL493" i="1"/>
  <c r="AJ494" i="1"/>
  <c r="AL494" i="1"/>
  <c r="AJ495" i="1"/>
  <c r="AL495" i="1"/>
  <c r="AJ496" i="1"/>
  <c r="AL496" i="1"/>
  <c r="AJ497" i="1"/>
  <c r="AL497" i="1"/>
  <c r="AJ498" i="1"/>
  <c r="AL498" i="1"/>
  <c r="AJ499" i="1"/>
  <c r="AL499" i="1"/>
  <c r="AJ500" i="1"/>
  <c r="AL500" i="1"/>
  <c r="AJ501" i="1"/>
  <c r="AL501" i="1"/>
  <c r="AJ502" i="1"/>
  <c r="AL502" i="1"/>
  <c r="AJ503" i="1"/>
  <c r="AL503" i="1"/>
  <c r="AJ504" i="1"/>
  <c r="AL504" i="1"/>
  <c r="AJ505" i="1"/>
  <c r="AL505" i="1"/>
  <c r="AJ506" i="1"/>
  <c r="AL506" i="1"/>
  <c r="AJ507" i="1"/>
  <c r="AL507" i="1"/>
  <c r="AJ508" i="1"/>
  <c r="AL508" i="1"/>
  <c r="AJ509" i="1"/>
  <c r="AL509" i="1"/>
  <c r="AJ510" i="1"/>
  <c r="AL510" i="1"/>
  <c r="AJ511" i="1"/>
  <c r="AL511" i="1"/>
  <c r="AJ512" i="1"/>
  <c r="AL512" i="1"/>
  <c r="AJ513" i="1"/>
  <c r="AL513" i="1"/>
  <c r="AJ514" i="1"/>
  <c r="AL514" i="1"/>
  <c r="AJ515" i="1"/>
  <c r="AL515" i="1"/>
  <c r="AJ516" i="1"/>
  <c r="AL516" i="1"/>
  <c r="AJ517" i="1"/>
  <c r="AL517" i="1"/>
  <c r="AJ518" i="1"/>
  <c r="AL518" i="1"/>
  <c r="AJ519" i="1"/>
  <c r="AL519" i="1"/>
  <c r="AJ520" i="1"/>
  <c r="AL520" i="1"/>
  <c r="AJ521" i="1"/>
  <c r="AL521" i="1"/>
  <c r="AJ522" i="1"/>
  <c r="AL522" i="1"/>
  <c r="AJ523" i="1"/>
  <c r="AL523" i="1"/>
  <c r="AJ524" i="1"/>
  <c r="AL524" i="1"/>
  <c r="AJ525" i="1"/>
  <c r="AL525" i="1"/>
  <c r="AJ526" i="1"/>
  <c r="AL526" i="1"/>
  <c r="AJ527" i="1"/>
  <c r="AL527" i="1"/>
  <c r="AJ528" i="1"/>
  <c r="AL528" i="1"/>
  <c r="AJ529" i="1"/>
  <c r="AL529" i="1"/>
  <c r="AJ530" i="1"/>
  <c r="AL530" i="1"/>
  <c r="AJ531" i="1"/>
  <c r="AL531" i="1"/>
  <c r="AJ532" i="1"/>
  <c r="AL532" i="1"/>
  <c r="AJ533" i="1"/>
  <c r="AL533" i="1"/>
  <c r="AJ534" i="1"/>
  <c r="AL534" i="1"/>
  <c r="AJ535" i="1"/>
  <c r="AL535" i="1"/>
  <c r="AJ536" i="1"/>
  <c r="AL536" i="1"/>
  <c r="AJ537" i="1"/>
  <c r="AL537" i="1"/>
  <c r="AJ538" i="1"/>
  <c r="AL538" i="1"/>
  <c r="AJ539" i="1"/>
  <c r="AL539" i="1"/>
  <c r="AJ540" i="1"/>
  <c r="AL540" i="1"/>
  <c r="AJ541" i="1"/>
  <c r="AL541" i="1"/>
  <c r="AJ542" i="1"/>
  <c r="AL542" i="1"/>
  <c r="AJ543" i="1"/>
  <c r="AL543" i="1"/>
  <c r="AJ544" i="1"/>
  <c r="AL544" i="1"/>
  <c r="AJ545" i="1"/>
  <c r="AL545" i="1"/>
  <c r="AJ546" i="1"/>
  <c r="AL546" i="1"/>
  <c r="AJ547" i="1"/>
  <c r="AL547" i="1"/>
  <c r="AJ548" i="1"/>
  <c r="AL548" i="1"/>
  <c r="AJ549" i="1"/>
  <c r="AL549" i="1"/>
  <c r="AJ550" i="1"/>
  <c r="AL550" i="1"/>
  <c r="AJ551" i="1"/>
  <c r="AL551" i="1"/>
  <c r="AJ552" i="1"/>
  <c r="AL552" i="1"/>
  <c r="AJ553" i="1"/>
  <c r="AL553" i="1"/>
  <c r="AJ554" i="1"/>
  <c r="AL554" i="1"/>
  <c r="AJ555" i="1"/>
  <c r="AL555" i="1"/>
  <c r="AJ556" i="1"/>
  <c r="AL556" i="1"/>
  <c r="AJ557" i="1"/>
  <c r="AL557" i="1"/>
  <c r="AJ558" i="1"/>
  <c r="AL558" i="1"/>
  <c r="AJ559" i="1"/>
  <c r="AL559" i="1"/>
  <c r="AJ560" i="1"/>
  <c r="AL560" i="1"/>
  <c r="AJ561" i="1"/>
  <c r="AL561" i="1"/>
  <c r="AJ562" i="1"/>
  <c r="AL562" i="1"/>
  <c r="AJ563" i="1"/>
  <c r="AL563" i="1"/>
  <c r="AJ564" i="1"/>
  <c r="AL564" i="1"/>
  <c r="AJ565" i="1"/>
  <c r="AL565" i="1"/>
  <c r="AJ566" i="1"/>
  <c r="AL566" i="1"/>
  <c r="AJ567" i="1"/>
  <c r="AL567" i="1"/>
  <c r="AJ568" i="1"/>
  <c r="AL568" i="1"/>
  <c r="AJ569" i="1"/>
  <c r="AL569" i="1"/>
  <c r="AJ570" i="1"/>
  <c r="AL570" i="1"/>
  <c r="AJ571" i="1"/>
  <c r="AL571" i="1"/>
  <c r="AJ572" i="1"/>
  <c r="AL572" i="1"/>
  <c r="AJ573" i="1"/>
  <c r="AL573" i="1"/>
  <c r="AJ574" i="1"/>
  <c r="AL574" i="1"/>
  <c r="AJ575" i="1"/>
  <c r="AL575" i="1"/>
  <c r="AJ576" i="1"/>
  <c r="AL576" i="1"/>
  <c r="AJ577" i="1"/>
  <c r="AL577" i="1"/>
  <c r="AJ578" i="1"/>
  <c r="AL578" i="1"/>
  <c r="AJ579" i="1"/>
  <c r="AL579" i="1"/>
  <c r="AJ580" i="1"/>
  <c r="AL580" i="1"/>
  <c r="AJ581" i="1"/>
  <c r="AL581" i="1"/>
  <c r="AJ582" i="1"/>
  <c r="AL582" i="1"/>
  <c r="AJ583" i="1"/>
  <c r="AL583" i="1"/>
  <c r="AJ584" i="1"/>
  <c r="AL584" i="1"/>
  <c r="AJ585" i="1"/>
  <c r="AL585" i="1"/>
  <c r="AJ586" i="1"/>
  <c r="AL586" i="1"/>
  <c r="AJ587" i="1"/>
  <c r="AL587" i="1"/>
  <c r="AJ588" i="1"/>
  <c r="AL588" i="1"/>
  <c r="AJ589" i="1"/>
  <c r="AL589" i="1"/>
  <c r="AJ590" i="1"/>
  <c r="AL590" i="1"/>
  <c r="AJ591" i="1"/>
  <c r="AL591" i="1"/>
  <c r="AJ592" i="1"/>
  <c r="AL592" i="1"/>
  <c r="AJ593" i="1"/>
  <c r="AL593" i="1"/>
  <c r="AJ594" i="1"/>
  <c r="AL594" i="1"/>
  <c r="AJ595" i="1"/>
  <c r="AL595" i="1"/>
  <c r="AJ596" i="1"/>
  <c r="AL596" i="1"/>
  <c r="AJ597" i="1"/>
  <c r="AL597" i="1"/>
  <c r="AJ598" i="1"/>
  <c r="AL598" i="1"/>
  <c r="AJ599" i="1"/>
  <c r="AL599" i="1"/>
  <c r="AJ600" i="1"/>
  <c r="AL600" i="1"/>
  <c r="AJ601" i="1"/>
  <c r="AL601" i="1"/>
  <c r="AJ602" i="1"/>
  <c r="AL602" i="1"/>
  <c r="AJ603" i="1"/>
  <c r="AL603" i="1"/>
  <c r="AJ604" i="1"/>
  <c r="AL604" i="1"/>
  <c r="AJ605" i="1"/>
  <c r="AL605" i="1"/>
  <c r="AJ606" i="1"/>
  <c r="AL606" i="1"/>
  <c r="AJ607" i="1"/>
  <c r="AL607" i="1"/>
  <c r="AJ608" i="1"/>
  <c r="AL608" i="1"/>
  <c r="AJ609" i="1"/>
  <c r="AL609" i="1"/>
  <c r="AJ610" i="1"/>
  <c r="AL610" i="1"/>
  <c r="AJ611" i="1"/>
  <c r="AL611" i="1"/>
  <c r="AJ612" i="1"/>
  <c r="AL612" i="1"/>
  <c r="AJ613" i="1"/>
  <c r="AL613" i="1"/>
  <c r="AJ614" i="1"/>
  <c r="AL614" i="1"/>
  <c r="AJ615" i="1"/>
  <c r="AL615" i="1"/>
  <c r="AJ616" i="1"/>
  <c r="AL616" i="1"/>
  <c r="AJ617" i="1"/>
  <c r="AL617" i="1"/>
  <c r="AJ618" i="1"/>
  <c r="AL618" i="1"/>
  <c r="AJ619" i="1"/>
  <c r="AL619" i="1"/>
  <c r="AJ620" i="1"/>
  <c r="AL620" i="1"/>
  <c r="AJ621" i="1"/>
  <c r="AL621" i="1"/>
  <c r="AJ622" i="1"/>
  <c r="AL622" i="1"/>
  <c r="AJ623" i="1"/>
  <c r="AL623" i="1"/>
  <c r="AJ624" i="1"/>
  <c r="AL624" i="1"/>
  <c r="AJ625" i="1"/>
  <c r="AL625" i="1"/>
  <c r="AJ626" i="1"/>
  <c r="AL626" i="1"/>
  <c r="AJ627" i="1"/>
  <c r="AL627" i="1"/>
  <c r="AQ473" i="1"/>
  <c r="AR473" i="1"/>
  <c r="AS473" i="1"/>
  <c r="J472" i="1"/>
  <c r="U472" i="1"/>
  <c r="L472" i="1"/>
  <c r="V472" i="1"/>
  <c r="W472" i="1"/>
  <c r="X472" i="1"/>
  <c r="AE472" i="1"/>
  <c r="J473" i="1"/>
  <c r="L473" i="1"/>
  <c r="J474" i="1"/>
  <c r="L474" i="1"/>
  <c r="J475" i="1"/>
  <c r="L475" i="1"/>
  <c r="J476" i="1"/>
  <c r="L476" i="1"/>
  <c r="J477" i="1"/>
  <c r="L477" i="1"/>
  <c r="J478" i="1"/>
  <c r="L478" i="1"/>
  <c r="J479" i="1"/>
  <c r="L479" i="1"/>
  <c r="J480" i="1"/>
  <c r="L480" i="1"/>
  <c r="J481" i="1"/>
  <c r="L481" i="1"/>
  <c r="J482" i="1"/>
  <c r="L482" i="1"/>
  <c r="J483" i="1"/>
  <c r="L483" i="1"/>
  <c r="J484" i="1"/>
  <c r="L484" i="1"/>
  <c r="J485" i="1"/>
  <c r="L485" i="1"/>
  <c r="J486" i="1"/>
  <c r="L486" i="1"/>
  <c r="J487" i="1"/>
  <c r="L487" i="1"/>
  <c r="J488" i="1"/>
  <c r="L488" i="1"/>
  <c r="J489" i="1"/>
  <c r="L489" i="1"/>
  <c r="J490" i="1"/>
  <c r="L490" i="1"/>
  <c r="J491" i="1"/>
  <c r="L491" i="1"/>
  <c r="J492" i="1"/>
  <c r="L492" i="1"/>
  <c r="J493" i="1"/>
  <c r="L493" i="1"/>
  <c r="J494" i="1"/>
  <c r="L494" i="1"/>
  <c r="J495" i="1"/>
  <c r="L495" i="1"/>
  <c r="J496" i="1"/>
  <c r="L496" i="1"/>
  <c r="J497" i="1"/>
  <c r="L497" i="1"/>
  <c r="J498" i="1"/>
  <c r="L498" i="1"/>
  <c r="J499" i="1"/>
  <c r="L499" i="1"/>
  <c r="J500" i="1"/>
  <c r="L500" i="1"/>
  <c r="J501" i="1"/>
  <c r="L501" i="1"/>
  <c r="J502" i="1"/>
  <c r="L502" i="1"/>
  <c r="J503" i="1"/>
  <c r="L503" i="1"/>
  <c r="J504" i="1"/>
  <c r="L504" i="1"/>
  <c r="J505" i="1"/>
  <c r="L505" i="1"/>
  <c r="J506" i="1"/>
  <c r="L506" i="1"/>
  <c r="J507" i="1"/>
  <c r="L507" i="1"/>
  <c r="J508" i="1"/>
  <c r="L508" i="1"/>
  <c r="J509" i="1"/>
  <c r="L509" i="1"/>
  <c r="J510" i="1"/>
  <c r="L510" i="1"/>
  <c r="J511" i="1"/>
  <c r="L511" i="1"/>
  <c r="J512" i="1"/>
  <c r="L512" i="1"/>
  <c r="J513" i="1"/>
  <c r="L513" i="1"/>
  <c r="J514" i="1"/>
  <c r="L514" i="1"/>
  <c r="J515" i="1"/>
  <c r="L515" i="1"/>
  <c r="J516" i="1"/>
  <c r="L516" i="1"/>
  <c r="J517" i="1"/>
  <c r="L517" i="1"/>
  <c r="J518" i="1"/>
  <c r="L518" i="1"/>
  <c r="J519" i="1"/>
  <c r="L519" i="1"/>
  <c r="J520" i="1"/>
  <c r="L520" i="1"/>
  <c r="J521" i="1"/>
  <c r="L521" i="1"/>
  <c r="J522" i="1"/>
  <c r="L522" i="1"/>
  <c r="J523" i="1"/>
  <c r="L523" i="1"/>
  <c r="J524" i="1"/>
  <c r="L524" i="1"/>
  <c r="J525" i="1"/>
  <c r="L525" i="1"/>
  <c r="J526" i="1"/>
  <c r="L526" i="1"/>
  <c r="J527" i="1"/>
  <c r="L527" i="1"/>
  <c r="J528" i="1"/>
  <c r="L528" i="1"/>
  <c r="J529" i="1"/>
  <c r="L529" i="1"/>
  <c r="J530" i="1"/>
  <c r="L530" i="1"/>
  <c r="J531" i="1"/>
  <c r="L531" i="1"/>
  <c r="J532" i="1"/>
  <c r="L532" i="1"/>
  <c r="J533" i="1"/>
  <c r="L533" i="1"/>
  <c r="J534" i="1"/>
  <c r="L534" i="1"/>
  <c r="J535" i="1"/>
  <c r="L535" i="1"/>
  <c r="J536" i="1"/>
  <c r="L536" i="1"/>
  <c r="J537" i="1"/>
  <c r="L537" i="1"/>
  <c r="J538" i="1"/>
  <c r="L538" i="1"/>
  <c r="J539" i="1"/>
  <c r="L539" i="1"/>
  <c r="J540" i="1"/>
  <c r="L540" i="1"/>
  <c r="J541" i="1"/>
  <c r="L541" i="1"/>
  <c r="J542" i="1"/>
  <c r="L542" i="1"/>
  <c r="J543" i="1"/>
  <c r="L543" i="1"/>
  <c r="J544" i="1"/>
  <c r="L544" i="1"/>
  <c r="J545" i="1"/>
  <c r="L545" i="1"/>
  <c r="J546" i="1"/>
  <c r="L546" i="1"/>
  <c r="J547" i="1"/>
  <c r="L547" i="1"/>
  <c r="J548" i="1"/>
  <c r="L548" i="1"/>
  <c r="J549" i="1"/>
  <c r="L549" i="1"/>
  <c r="J550" i="1"/>
  <c r="L550" i="1"/>
  <c r="J551" i="1"/>
  <c r="L551" i="1"/>
  <c r="J552" i="1"/>
  <c r="L552" i="1"/>
  <c r="J553" i="1"/>
  <c r="L553" i="1"/>
  <c r="J554" i="1"/>
  <c r="L554" i="1"/>
  <c r="J555" i="1"/>
  <c r="L555" i="1"/>
  <c r="J556" i="1"/>
  <c r="L556" i="1"/>
  <c r="J557" i="1"/>
  <c r="L557" i="1"/>
  <c r="J558" i="1"/>
  <c r="L558" i="1"/>
  <c r="J559" i="1"/>
  <c r="L559" i="1"/>
  <c r="J560" i="1"/>
  <c r="L560" i="1"/>
  <c r="J561" i="1"/>
  <c r="L561" i="1"/>
  <c r="J562" i="1"/>
  <c r="L562" i="1"/>
  <c r="J563" i="1"/>
  <c r="L563" i="1"/>
  <c r="J564" i="1"/>
  <c r="L564" i="1"/>
  <c r="J565" i="1"/>
  <c r="L565" i="1"/>
  <c r="J566" i="1"/>
  <c r="L566" i="1"/>
  <c r="J567" i="1"/>
  <c r="L567" i="1"/>
  <c r="J568" i="1"/>
  <c r="L568" i="1"/>
  <c r="J569" i="1"/>
  <c r="L569" i="1"/>
  <c r="J570" i="1"/>
  <c r="L570" i="1"/>
  <c r="J571" i="1"/>
  <c r="L571" i="1"/>
  <c r="J572" i="1"/>
  <c r="L572" i="1"/>
  <c r="J573" i="1"/>
  <c r="L573" i="1"/>
  <c r="J574" i="1"/>
  <c r="L574" i="1"/>
  <c r="J575" i="1"/>
  <c r="L575" i="1"/>
  <c r="J576" i="1"/>
  <c r="L576" i="1"/>
  <c r="J577" i="1"/>
  <c r="L577" i="1"/>
  <c r="J578" i="1"/>
  <c r="L578" i="1"/>
  <c r="J579" i="1"/>
  <c r="L579" i="1"/>
  <c r="J580" i="1"/>
  <c r="L580" i="1"/>
  <c r="J581" i="1"/>
  <c r="L581" i="1"/>
  <c r="J582" i="1"/>
  <c r="L582" i="1"/>
  <c r="J583" i="1"/>
  <c r="L583" i="1"/>
  <c r="J584" i="1"/>
  <c r="L584" i="1"/>
  <c r="J585" i="1"/>
  <c r="L585" i="1"/>
  <c r="J586" i="1"/>
  <c r="L586" i="1"/>
  <c r="J587" i="1"/>
  <c r="L587" i="1"/>
  <c r="J588" i="1"/>
  <c r="L588" i="1"/>
  <c r="J589" i="1"/>
  <c r="L589" i="1"/>
  <c r="J590" i="1"/>
  <c r="L590" i="1"/>
  <c r="J591" i="1"/>
  <c r="L591" i="1"/>
  <c r="J592" i="1"/>
  <c r="L592" i="1"/>
  <c r="J593" i="1"/>
  <c r="L593" i="1"/>
  <c r="J594" i="1"/>
  <c r="L594" i="1"/>
  <c r="J595" i="1"/>
  <c r="L595" i="1"/>
  <c r="J596" i="1"/>
  <c r="L596" i="1"/>
  <c r="J597" i="1"/>
  <c r="L597" i="1"/>
  <c r="J598" i="1"/>
  <c r="L598" i="1"/>
  <c r="J599" i="1"/>
  <c r="L599" i="1"/>
  <c r="J600" i="1"/>
  <c r="L600" i="1"/>
  <c r="J601" i="1"/>
  <c r="L601" i="1"/>
  <c r="J602" i="1"/>
  <c r="L602" i="1"/>
  <c r="J603" i="1"/>
  <c r="L603" i="1"/>
  <c r="J604" i="1"/>
  <c r="L604" i="1"/>
  <c r="J605" i="1"/>
  <c r="L605" i="1"/>
  <c r="J606" i="1"/>
  <c r="L606" i="1"/>
  <c r="J607" i="1"/>
  <c r="L607" i="1"/>
  <c r="J608" i="1"/>
  <c r="L608" i="1"/>
  <c r="J609" i="1"/>
  <c r="L609" i="1"/>
  <c r="J610" i="1"/>
  <c r="L610" i="1"/>
  <c r="J611" i="1"/>
  <c r="L611" i="1"/>
  <c r="J612" i="1"/>
  <c r="L612" i="1"/>
  <c r="J613" i="1"/>
  <c r="L613" i="1"/>
  <c r="J614" i="1"/>
  <c r="L614" i="1"/>
  <c r="J615" i="1"/>
  <c r="L615" i="1"/>
  <c r="J616" i="1"/>
  <c r="L616" i="1"/>
  <c r="J617" i="1"/>
  <c r="L617" i="1"/>
  <c r="J618" i="1"/>
  <c r="L618" i="1"/>
  <c r="J619" i="1"/>
  <c r="L619" i="1"/>
  <c r="J620" i="1"/>
  <c r="L620" i="1"/>
  <c r="J621" i="1"/>
  <c r="L621" i="1"/>
  <c r="J622" i="1"/>
  <c r="L622" i="1"/>
  <c r="J623" i="1"/>
  <c r="L623" i="1"/>
  <c r="J624" i="1"/>
  <c r="L624" i="1"/>
  <c r="Q472" i="1"/>
  <c r="R472" i="1"/>
  <c r="S472" i="1"/>
  <c r="C55" i="1"/>
  <c r="B55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9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9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6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6" i="1"/>
  <c r="AC97" i="1"/>
  <c r="AB97" i="1"/>
  <c r="AC71" i="1"/>
  <c r="AB71" i="1"/>
  <c r="AE46" i="1"/>
  <c r="AD46" i="1"/>
  <c r="AE15" i="1"/>
  <c r="AD15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" i="4"/>
  <c r="I3" i="3"/>
  <c r="I4" i="3"/>
  <c r="I5" i="3"/>
  <c r="I6" i="3"/>
  <c r="I7" i="3"/>
  <c r="I8" i="3"/>
  <c r="I9" i="3"/>
  <c r="I10" i="3"/>
  <c r="I11" i="3"/>
  <c r="I12" i="3"/>
  <c r="I13" i="3"/>
  <c r="I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49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5" i="1"/>
  <c r="AN114" i="1"/>
  <c r="AN116" i="1"/>
  <c r="AN137" i="1"/>
  <c r="AN117" i="1"/>
  <c r="AN120" i="1"/>
  <c r="AN119" i="1"/>
  <c r="AN118" i="1"/>
  <c r="AN130" i="1"/>
  <c r="AN121" i="1"/>
  <c r="AN125" i="1"/>
  <c r="AN122" i="1"/>
  <c r="AN126" i="1"/>
  <c r="AN131" i="1"/>
  <c r="AN132" i="1"/>
  <c r="AN140" i="1"/>
  <c r="AN135" i="1"/>
  <c r="AN128" i="1"/>
  <c r="AN123" i="1"/>
  <c r="AN161" i="1"/>
  <c r="AN124" i="1"/>
  <c r="AN138" i="1"/>
  <c r="AN143" i="1"/>
  <c r="AN127" i="1"/>
  <c r="AN139" i="1"/>
  <c r="AN145" i="1"/>
  <c r="AN158" i="1"/>
  <c r="AN129" i="1"/>
  <c r="AN133" i="1"/>
  <c r="AN150" i="1"/>
  <c r="AN134" i="1"/>
  <c r="AN152" i="1"/>
  <c r="AN162" i="1"/>
  <c r="AN144" i="1"/>
  <c r="AN153" i="1"/>
  <c r="AN136" i="1"/>
  <c r="AN164" i="1"/>
  <c r="AN166" i="1"/>
  <c r="AN167" i="1"/>
  <c r="AN155" i="1"/>
  <c r="AN156" i="1"/>
  <c r="AN148" i="1"/>
  <c r="AN147" i="1"/>
  <c r="AN154" i="1"/>
  <c r="AN202" i="1"/>
  <c r="AN146" i="1"/>
  <c r="AN141" i="1"/>
  <c r="AN142" i="1"/>
  <c r="AN151" i="1"/>
  <c r="AN169" i="1"/>
  <c r="AN149" i="1"/>
  <c r="AN163" i="1"/>
  <c r="AN172" i="1"/>
  <c r="AN157" i="1"/>
  <c r="AN165" i="1"/>
  <c r="AN159" i="1"/>
  <c r="AN160" i="1"/>
  <c r="AN175" i="1"/>
  <c r="AN173" i="1"/>
  <c r="AN174" i="1"/>
  <c r="AN170" i="1"/>
  <c r="AN168" i="1"/>
  <c r="AN184" i="1"/>
  <c r="AN187" i="1"/>
  <c r="AN188" i="1"/>
  <c r="AN180" i="1"/>
  <c r="AN181" i="1"/>
  <c r="AN171" i="1"/>
  <c r="AN177" i="1"/>
  <c r="AN178" i="1"/>
  <c r="AN185" i="1"/>
  <c r="AN189" i="1"/>
  <c r="AN205" i="1"/>
  <c r="AN176" i="1"/>
  <c r="AN201" i="1"/>
  <c r="AN183" i="1"/>
  <c r="AN179" i="1"/>
  <c r="AN209" i="1"/>
  <c r="AN196" i="1"/>
  <c r="AN197" i="1"/>
  <c r="AN198" i="1"/>
  <c r="AN199" i="1"/>
  <c r="AN200" i="1"/>
  <c r="AN182" i="1"/>
  <c r="AN195" i="1"/>
  <c r="AN186" i="1"/>
  <c r="AN193" i="1"/>
  <c r="AN194" i="1"/>
  <c r="AN190" i="1"/>
  <c r="AN191" i="1"/>
  <c r="AN192" i="1"/>
  <c r="AN207" i="1"/>
  <c r="AN211" i="1"/>
  <c r="AN213" i="1"/>
  <c r="AN215" i="1"/>
  <c r="AN204" i="1"/>
  <c r="AN203" i="1"/>
  <c r="AN206" i="1"/>
  <c r="AN221" i="1"/>
  <c r="AN212" i="1"/>
  <c r="AN210" i="1"/>
  <c r="AN208" i="1"/>
  <c r="AN214" i="1"/>
  <c r="AN220" i="1"/>
  <c r="AN253" i="1"/>
  <c r="AN255" i="1"/>
  <c r="AN216" i="1"/>
  <c r="AN219" i="1"/>
  <c r="AN217" i="1"/>
  <c r="AN218" i="1"/>
  <c r="AN222" i="1"/>
  <c r="AN250" i="1"/>
  <c r="AN241" i="1"/>
  <c r="AN25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8" i="1"/>
  <c r="AN257" i="1"/>
  <c r="AN239" i="1"/>
  <c r="AN240" i="1"/>
  <c r="AN248" i="1"/>
  <c r="AN269" i="1"/>
  <c r="AN237" i="1"/>
  <c r="AN242" i="1"/>
  <c r="AN244" i="1"/>
  <c r="AN243" i="1"/>
  <c r="AN259" i="1"/>
  <c r="AN246" i="1"/>
  <c r="AN249" i="1"/>
  <c r="AN245" i="1"/>
  <c r="AN270" i="1"/>
  <c r="AN247" i="1"/>
  <c r="AN258" i="1"/>
  <c r="AN254" i="1"/>
  <c r="AN251" i="1"/>
  <c r="AN261" i="1"/>
  <c r="AN256" i="1"/>
  <c r="AN267" i="1"/>
  <c r="AN279" i="1"/>
  <c r="AN262" i="1"/>
  <c r="AN268" i="1"/>
  <c r="AN260" i="1"/>
  <c r="AN263" i="1"/>
  <c r="AN265" i="1"/>
  <c r="AN264" i="1"/>
  <c r="AN280" i="1"/>
  <c r="AN281" i="1"/>
  <c r="AN288" i="1"/>
  <c r="AN283" i="1"/>
  <c r="AN266" i="1"/>
  <c r="AN306" i="1"/>
  <c r="AN292" i="1"/>
  <c r="AN286" i="1"/>
  <c r="AN273" i="1"/>
  <c r="AN271" i="1"/>
  <c r="AN272" i="1"/>
  <c r="AN276" i="1"/>
  <c r="AN278" i="1"/>
  <c r="AN274" i="1"/>
  <c r="AN275" i="1"/>
  <c r="AN277" i="1"/>
  <c r="AN289" i="1"/>
  <c r="AN294" i="1"/>
  <c r="AN287" i="1"/>
  <c r="AN285" i="1"/>
  <c r="AN282" i="1"/>
  <c r="AN284" i="1"/>
  <c r="AN307" i="1"/>
  <c r="AN318" i="1"/>
  <c r="AN290" i="1"/>
  <c r="AN319" i="1"/>
  <c r="AN333" i="1"/>
  <c r="AN311" i="1"/>
  <c r="AN291" i="1"/>
  <c r="AN296" i="1"/>
  <c r="AN297" i="1"/>
  <c r="AN300" i="1"/>
  <c r="AN293" i="1"/>
  <c r="AN310" i="1"/>
  <c r="AN331" i="1"/>
  <c r="AN299" i="1"/>
  <c r="AN295" i="1"/>
  <c r="AN301" i="1"/>
  <c r="AN298" i="1"/>
  <c r="AN314" i="1"/>
  <c r="AN302" i="1"/>
  <c r="AN303" i="1"/>
  <c r="AN304" i="1"/>
  <c r="AN315" i="1"/>
  <c r="AN316" i="1"/>
  <c r="AN305" i="1"/>
  <c r="AN309" i="1"/>
  <c r="AN327" i="1"/>
  <c r="AN308" i="1"/>
  <c r="AN312" i="1"/>
  <c r="AN313" i="1"/>
  <c r="AN337" i="1"/>
  <c r="AN321" i="1"/>
  <c r="AN320" i="1"/>
  <c r="AN323" i="1"/>
  <c r="AN317" i="1"/>
  <c r="AN322" i="1"/>
  <c r="AN339" i="1"/>
  <c r="AN325" i="1"/>
  <c r="AN324" i="1"/>
  <c r="AN330" i="1"/>
  <c r="AN350" i="1"/>
  <c r="AN326" i="1"/>
  <c r="AN348" i="1"/>
  <c r="AN335" i="1"/>
  <c r="AN334" i="1"/>
  <c r="AN328" i="1"/>
  <c r="AN329" i="1"/>
  <c r="AN338" i="1"/>
  <c r="AN336" i="1"/>
  <c r="AN332" i="1"/>
  <c r="AN354" i="1"/>
  <c r="AN355" i="1"/>
  <c r="AN342" i="1"/>
  <c r="AN367" i="1"/>
  <c r="AN340" i="1"/>
  <c r="AN343" i="1"/>
  <c r="AN341" i="1"/>
  <c r="AN347" i="1"/>
  <c r="AN344" i="1"/>
  <c r="AN345" i="1"/>
  <c r="AN356" i="1"/>
  <c r="AN346" i="1"/>
  <c r="AN349" i="1"/>
  <c r="AN358" i="1"/>
  <c r="AN359" i="1"/>
  <c r="AN366" i="1"/>
  <c r="AN351" i="1"/>
  <c r="AN361" i="1"/>
  <c r="AN352" i="1"/>
  <c r="AN382" i="1"/>
  <c r="AN353" i="1"/>
  <c r="AN357" i="1"/>
  <c r="AN360" i="1"/>
  <c r="AN365" i="1"/>
  <c r="AN363" i="1"/>
  <c r="AN364" i="1"/>
  <c r="AN370" i="1"/>
  <c r="AN362" i="1"/>
  <c r="AN377" i="1"/>
  <c r="AN369" i="1"/>
  <c r="AN381" i="1"/>
  <c r="AN372" i="1"/>
  <c r="AN368" i="1"/>
  <c r="AN371" i="1"/>
  <c r="AN373" i="1"/>
  <c r="AN378" i="1"/>
  <c r="AN374" i="1"/>
  <c r="AN380" i="1"/>
  <c r="AN376" i="1"/>
  <c r="AN375" i="1"/>
  <c r="AN384" i="1"/>
  <c r="AN391" i="1"/>
  <c r="AN425" i="1"/>
  <c r="AN379" i="1"/>
  <c r="AN388" i="1"/>
  <c r="AN392" i="1"/>
  <c r="AN383" i="1"/>
  <c r="AN385" i="1"/>
  <c r="AN423" i="1"/>
  <c r="AN400" i="1"/>
  <c r="AN387" i="1"/>
  <c r="AN401" i="1"/>
  <c r="AN422" i="1"/>
  <c r="AN386" i="1"/>
  <c r="AN390" i="1"/>
  <c r="AN393" i="1"/>
  <c r="AN389" i="1"/>
  <c r="AN394" i="1"/>
  <c r="AN396" i="1"/>
  <c r="AN397" i="1"/>
  <c r="AN398" i="1"/>
  <c r="AN399" i="1"/>
  <c r="AN395" i="1"/>
  <c r="AN419" i="1"/>
  <c r="AN405" i="1"/>
  <c r="AN402" i="1"/>
  <c r="AN403" i="1"/>
  <c r="AN404" i="1"/>
  <c r="AN406" i="1"/>
  <c r="AN407" i="1"/>
  <c r="AN427" i="1"/>
  <c r="AN408" i="1"/>
  <c r="AN409" i="1"/>
  <c r="AN420" i="1"/>
  <c r="AN414" i="1"/>
  <c r="AN415" i="1"/>
  <c r="AN416" i="1"/>
  <c r="AN417" i="1"/>
  <c r="AN443" i="1"/>
  <c r="AN410" i="1"/>
  <c r="AN411" i="1"/>
  <c r="AN412" i="1"/>
  <c r="AN413" i="1"/>
  <c r="AN418" i="1"/>
  <c r="AN424" i="1"/>
  <c r="AN421" i="1"/>
  <c r="AN440" i="1"/>
  <c r="AN441" i="1"/>
  <c r="AN426" i="1"/>
  <c r="AN445" i="1"/>
  <c r="AN442" i="1"/>
  <c r="AN428" i="1"/>
  <c r="AN439" i="1"/>
  <c r="AN429" i="1"/>
  <c r="AN430" i="1"/>
  <c r="AN468" i="1"/>
  <c r="AN432" i="1"/>
  <c r="AN431" i="1"/>
  <c r="AN447" i="1"/>
  <c r="AN433" i="1"/>
  <c r="AN434" i="1"/>
  <c r="AN435" i="1"/>
  <c r="AN436" i="1"/>
  <c r="AN437" i="1"/>
  <c r="AN438" i="1"/>
  <c r="AN452" i="1"/>
  <c r="AN453" i="1"/>
  <c r="AN450" i="1"/>
  <c r="AN451" i="1"/>
  <c r="AN448" i="1"/>
  <c r="AN444" i="1"/>
  <c r="AN446" i="1"/>
  <c r="AN449" i="1"/>
  <c r="AN482" i="1"/>
  <c r="AN475" i="1"/>
  <c r="AN467" i="1"/>
  <c r="AN459" i="1"/>
  <c r="AN465" i="1"/>
  <c r="AN460" i="1"/>
  <c r="AN466" i="1"/>
  <c r="AN454" i="1"/>
  <c r="AN456" i="1"/>
  <c r="AN455" i="1"/>
  <c r="AN457" i="1"/>
  <c r="AN462" i="1"/>
  <c r="AN461" i="1"/>
  <c r="AN458" i="1"/>
  <c r="AN463" i="1"/>
  <c r="AN464" i="1"/>
  <c r="AN472" i="1"/>
  <c r="AN469" i="1"/>
  <c r="AN470" i="1"/>
  <c r="AN478" i="1"/>
  <c r="AN479" i="1"/>
  <c r="AN471" i="1"/>
  <c r="AN473" i="1"/>
  <c r="AN474" i="1"/>
  <c r="AN489" i="1"/>
  <c r="AN476" i="1"/>
  <c r="AN477" i="1"/>
  <c r="AN481" i="1"/>
  <c r="AN480" i="1"/>
  <c r="AN483" i="1"/>
  <c r="AN484" i="1"/>
  <c r="AN493" i="1"/>
  <c r="AN485" i="1"/>
  <c r="AN488" i="1"/>
  <c r="AN486" i="1"/>
  <c r="AN496" i="1"/>
  <c r="AN497" i="1"/>
  <c r="AN487" i="1"/>
  <c r="AN492" i="1"/>
  <c r="AN490" i="1"/>
  <c r="AN500" i="1"/>
  <c r="AN491" i="1"/>
  <c r="AN494" i="1"/>
  <c r="AN495" i="1"/>
  <c r="AN498" i="1"/>
  <c r="AN499" i="1"/>
  <c r="AN507" i="1"/>
  <c r="AN501" i="1"/>
  <c r="AN502" i="1"/>
  <c r="AN503" i="1"/>
  <c r="AN504" i="1"/>
  <c r="AN505" i="1"/>
  <c r="AN506" i="1"/>
  <c r="AN514" i="1"/>
  <c r="AN508" i="1"/>
  <c r="AN509" i="1"/>
  <c r="AN516" i="1"/>
  <c r="AN510" i="1"/>
  <c r="AN511" i="1"/>
  <c r="AN515" i="1"/>
  <c r="AN512" i="1"/>
  <c r="AN537" i="1"/>
  <c r="AN513" i="1"/>
  <c r="AN519" i="1"/>
  <c r="AN535" i="1"/>
  <c r="AN517" i="1"/>
  <c r="AN518" i="1"/>
  <c r="AN540" i="1"/>
  <c r="AN541" i="1"/>
  <c r="AN555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20" i="1"/>
  <c r="AN544" i="1"/>
  <c r="AN534" i="1"/>
  <c r="AN536" i="1"/>
  <c r="AN552" i="1"/>
  <c r="AN538" i="1"/>
  <c r="AN539" i="1"/>
  <c r="AN542" i="1"/>
  <c r="AN547" i="1"/>
  <c r="AN550" i="1"/>
  <c r="AN546" i="1"/>
  <c r="AN543" i="1"/>
  <c r="AN565" i="1"/>
  <c r="AN554" i="1"/>
  <c r="AN545" i="1"/>
  <c r="AN558" i="1"/>
  <c r="AN549" i="1"/>
  <c r="AN556" i="1"/>
  <c r="AN572" i="1"/>
  <c r="AN560" i="1"/>
  <c r="AN553" i="1"/>
  <c r="AN551" i="1"/>
  <c r="AN548" i="1"/>
  <c r="AN568" i="1"/>
  <c r="AN579" i="1"/>
  <c r="AN580" i="1"/>
  <c r="AN570" i="1"/>
  <c r="AN557" i="1"/>
  <c r="AN567" i="1"/>
  <c r="AN559" i="1"/>
  <c r="AN563" i="1"/>
  <c r="AN571" i="1"/>
  <c r="AN575" i="1"/>
  <c r="AN561" i="1"/>
  <c r="AN564" i="1"/>
  <c r="AN562" i="1"/>
  <c r="AN566" i="1"/>
  <c r="AN573" i="1"/>
  <c r="AN569" i="1"/>
  <c r="AN574" i="1"/>
  <c r="AN576" i="1"/>
  <c r="AN577" i="1"/>
  <c r="AN578" i="1"/>
  <c r="AN581" i="1"/>
  <c r="AN586" i="1"/>
  <c r="AN589" i="1"/>
  <c r="AN583" i="1"/>
  <c r="AN582" i="1"/>
  <c r="AN585" i="1"/>
  <c r="AN584" i="1"/>
  <c r="AN590" i="1"/>
  <c r="AN596" i="1"/>
  <c r="AN587" i="1"/>
  <c r="AN588" i="1"/>
  <c r="AN601" i="1"/>
  <c r="AN591" i="1"/>
  <c r="AN598" i="1"/>
  <c r="AN595" i="1"/>
  <c r="AN594" i="1"/>
  <c r="AN592" i="1"/>
  <c r="AN593" i="1"/>
  <c r="AN603" i="1"/>
  <c r="AN609" i="1"/>
  <c r="AN608" i="1"/>
  <c r="AN599" i="1"/>
  <c r="AN597" i="1"/>
  <c r="AN600" i="1"/>
  <c r="AN602" i="1"/>
  <c r="AN606" i="1"/>
  <c r="AN604" i="1"/>
  <c r="AN605" i="1"/>
  <c r="AN607" i="1"/>
  <c r="AN610" i="1"/>
  <c r="AN614" i="1"/>
  <c r="AN611" i="1"/>
  <c r="AN618" i="1"/>
  <c r="AN612" i="1"/>
  <c r="AN613" i="1"/>
  <c r="AN615" i="1"/>
  <c r="AN616" i="1"/>
  <c r="AN617" i="1"/>
  <c r="AN619" i="1"/>
  <c r="AN620" i="1"/>
  <c r="AN622" i="1"/>
  <c r="AN621" i="1"/>
  <c r="AN623" i="1"/>
  <c r="AN624" i="1"/>
  <c r="AN625" i="1"/>
  <c r="AN626" i="1"/>
  <c r="AN627" i="1"/>
  <c r="A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5" i="1"/>
  <c r="N114" i="1"/>
  <c r="N116" i="1"/>
  <c r="N138" i="1"/>
  <c r="N117" i="1"/>
  <c r="N120" i="1"/>
  <c r="N119" i="1"/>
  <c r="N118" i="1"/>
  <c r="N130" i="1"/>
  <c r="N131" i="1"/>
  <c r="N121" i="1"/>
  <c r="N125" i="1"/>
  <c r="N122" i="1"/>
  <c r="N126" i="1"/>
  <c r="N132" i="1"/>
  <c r="N133" i="1"/>
  <c r="N141" i="1"/>
  <c r="N136" i="1"/>
  <c r="N128" i="1"/>
  <c r="N123" i="1"/>
  <c r="N163" i="1"/>
  <c r="N124" i="1"/>
  <c r="N139" i="1"/>
  <c r="N143" i="1"/>
  <c r="N144" i="1"/>
  <c r="N127" i="1"/>
  <c r="N140" i="1"/>
  <c r="N146" i="1"/>
  <c r="N160" i="1"/>
  <c r="N129" i="1"/>
  <c r="N134" i="1"/>
  <c r="N151" i="1"/>
  <c r="N135" i="1"/>
  <c r="N153" i="1"/>
  <c r="N164" i="1"/>
  <c r="N145" i="1"/>
  <c r="N154" i="1"/>
  <c r="N137" i="1"/>
  <c r="N166" i="1"/>
  <c r="N168" i="1"/>
  <c r="N169" i="1"/>
  <c r="N157" i="1"/>
  <c r="N158" i="1"/>
  <c r="N149" i="1"/>
  <c r="N148" i="1"/>
  <c r="N155" i="1"/>
  <c r="N156" i="1"/>
  <c r="N205" i="1"/>
  <c r="N147" i="1"/>
  <c r="N142" i="1"/>
  <c r="N152" i="1"/>
  <c r="N171" i="1"/>
  <c r="N150" i="1"/>
  <c r="N165" i="1"/>
  <c r="N174" i="1"/>
  <c r="N159" i="1"/>
  <c r="N167" i="1"/>
  <c r="N161" i="1"/>
  <c r="N162" i="1"/>
  <c r="N177" i="1"/>
  <c r="N175" i="1"/>
  <c r="N176" i="1"/>
  <c r="N172" i="1"/>
  <c r="N170" i="1"/>
  <c r="N186" i="1"/>
  <c r="N189" i="1"/>
  <c r="N190" i="1"/>
  <c r="N182" i="1"/>
  <c r="N183" i="1"/>
  <c r="N173" i="1"/>
  <c r="N179" i="1"/>
  <c r="N180" i="1"/>
  <c r="N187" i="1"/>
  <c r="N191" i="1"/>
  <c r="N208" i="1"/>
  <c r="N178" i="1"/>
  <c r="N204" i="1"/>
  <c r="N198" i="1"/>
  <c r="N185" i="1"/>
  <c r="N181" i="1"/>
  <c r="N212" i="1"/>
  <c r="N199" i="1"/>
  <c r="N200" i="1"/>
  <c r="N201" i="1"/>
  <c r="N202" i="1"/>
  <c r="N203" i="1"/>
  <c r="N184" i="1"/>
  <c r="N197" i="1"/>
  <c r="N188" i="1"/>
  <c r="N195" i="1"/>
  <c r="N196" i="1"/>
  <c r="N192" i="1"/>
  <c r="N193" i="1"/>
  <c r="N194" i="1"/>
  <c r="N210" i="1"/>
  <c r="N214" i="1"/>
  <c r="N215" i="1"/>
  <c r="N217" i="1"/>
  <c r="N207" i="1"/>
  <c r="N206" i="1"/>
  <c r="N209" i="1"/>
  <c r="N223" i="1"/>
  <c r="N213" i="1"/>
  <c r="N211" i="1"/>
  <c r="N216" i="1"/>
  <c r="N222" i="1"/>
  <c r="N255" i="1"/>
  <c r="N238" i="1"/>
  <c r="N257" i="1"/>
  <c r="N218" i="1"/>
  <c r="N221" i="1"/>
  <c r="N219" i="1"/>
  <c r="N220" i="1"/>
  <c r="N224" i="1"/>
  <c r="N252" i="1"/>
  <c r="N243" i="1"/>
  <c r="N244" i="1"/>
  <c r="N25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40" i="1"/>
  <c r="N259" i="1"/>
  <c r="N241" i="1"/>
  <c r="N242" i="1"/>
  <c r="N250" i="1"/>
  <c r="N271" i="1"/>
  <c r="N239" i="1"/>
  <c r="N245" i="1"/>
  <c r="N247" i="1"/>
  <c r="N246" i="1"/>
  <c r="N261" i="1"/>
  <c r="N248" i="1"/>
  <c r="N249" i="1"/>
  <c r="N251" i="1"/>
  <c r="N272" i="1"/>
  <c r="N260" i="1"/>
  <c r="N256" i="1"/>
  <c r="N253" i="1"/>
  <c r="N263" i="1"/>
  <c r="N258" i="1"/>
  <c r="N269" i="1"/>
  <c r="N282" i="1"/>
  <c r="N264" i="1"/>
  <c r="N270" i="1"/>
  <c r="N262" i="1"/>
  <c r="N265" i="1"/>
  <c r="N267" i="1"/>
  <c r="N266" i="1"/>
  <c r="N283" i="1"/>
  <c r="N284" i="1"/>
  <c r="N291" i="1"/>
  <c r="N285" i="1"/>
  <c r="N268" i="1"/>
  <c r="N312" i="1"/>
  <c r="N295" i="1"/>
  <c r="N289" i="1"/>
  <c r="N275" i="1"/>
  <c r="N273" i="1"/>
  <c r="N274" i="1"/>
  <c r="N278" i="1"/>
  <c r="N281" i="1"/>
  <c r="N276" i="1"/>
  <c r="N277" i="1"/>
  <c r="N279" i="1"/>
  <c r="N280" i="1"/>
  <c r="N292" i="1"/>
  <c r="N298" i="1"/>
  <c r="N290" i="1"/>
  <c r="N287" i="1"/>
  <c r="N288" i="1"/>
  <c r="N286" i="1"/>
  <c r="N323" i="1"/>
  <c r="N293" i="1"/>
  <c r="N324" i="1"/>
  <c r="N336" i="1"/>
  <c r="N316" i="1"/>
  <c r="N294" i="1"/>
  <c r="N300" i="1"/>
  <c r="N301" i="1"/>
  <c r="N304" i="1"/>
  <c r="N297" i="1"/>
  <c r="N296" i="1"/>
  <c r="N315" i="1"/>
  <c r="N334" i="1"/>
  <c r="N303" i="1"/>
  <c r="N299" i="1"/>
  <c r="N305" i="1"/>
  <c r="N306" i="1"/>
  <c r="N307" i="1"/>
  <c r="N302" i="1"/>
  <c r="N319" i="1"/>
  <c r="N308" i="1"/>
  <c r="N309" i="1"/>
  <c r="N310" i="1"/>
  <c r="N320" i="1"/>
  <c r="N321" i="1"/>
  <c r="N311" i="1"/>
  <c r="N314" i="1"/>
  <c r="N313" i="1"/>
  <c r="N317" i="1"/>
  <c r="N318" i="1"/>
  <c r="N339" i="1"/>
  <c r="N326" i="1"/>
  <c r="N325" i="1"/>
  <c r="N328" i="1"/>
  <c r="N322" i="1"/>
  <c r="N341" i="1"/>
  <c r="N327" i="1"/>
  <c r="N330" i="1"/>
  <c r="N329" i="1"/>
  <c r="N333" i="1"/>
  <c r="N351" i="1"/>
  <c r="N331" i="1"/>
  <c r="N349" i="1"/>
  <c r="N337" i="1"/>
  <c r="N332" i="1"/>
  <c r="N340" i="1"/>
  <c r="N338" i="1"/>
  <c r="N335" i="1"/>
  <c r="N354" i="1"/>
  <c r="N355" i="1"/>
  <c r="N343" i="1"/>
  <c r="N367" i="1"/>
  <c r="N342" i="1"/>
  <c r="N344" i="1"/>
  <c r="N348" i="1"/>
  <c r="N345" i="1"/>
  <c r="N346" i="1"/>
  <c r="N356" i="1"/>
  <c r="N347" i="1"/>
  <c r="N350" i="1"/>
  <c r="N358" i="1"/>
  <c r="N359" i="1"/>
  <c r="N366" i="1"/>
  <c r="N352" i="1"/>
  <c r="N362" i="1"/>
  <c r="N382" i="1"/>
  <c r="N353" i="1"/>
  <c r="N361" i="1"/>
  <c r="N357" i="1"/>
  <c r="N360" i="1"/>
  <c r="N365" i="1"/>
  <c r="N363" i="1"/>
  <c r="N364" i="1"/>
  <c r="N370" i="1"/>
  <c r="N376" i="1"/>
  <c r="N369" i="1"/>
  <c r="N381" i="1"/>
  <c r="N368" i="1"/>
  <c r="N371" i="1"/>
  <c r="N380" i="1"/>
  <c r="N372" i="1"/>
  <c r="N377" i="1"/>
  <c r="N373" i="1"/>
  <c r="N379" i="1"/>
  <c r="N375" i="1"/>
  <c r="N374" i="1"/>
  <c r="N384" i="1"/>
  <c r="N391" i="1"/>
  <c r="N424" i="1"/>
  <c r="N378" i="1"/>
  <c r="N388" i="1"/>
  <c r="N392" i="1"/>
  <c r="N383" i="1"/>
  <c r="N385" i="1"/>
  <c r="N422" i="1"/>
  <c r="N400" i="1"/>
  <c r="N387" i="1"/>
  <c r="N401" i="1"/>
  <c r="N421" i="1"/>
  <c r="N386" i="1"/>
  <c r="N390" i="1"/>
  <c r="N393" i="1"/>
  <c r="N389" i="1"/>
  <c r="N394" i="1"/>
  <c r="N396" i="1"/>
  <c r="N397" i="1"/>
  <c r="N398" i="1"/>
  <c r="N399" i="1"/>
  <c r="N395" i="1"/>
  <c r="N418" i="1"/>
  <c r="N406" i="1"/>
  <c r="N402" i="1"/>
  <c r="N403" i="1"/>
  <c r="N404" i="1"/>
  <c r="N405" i="1"/>
  <c r="N407" i="1"/>
  <c r="N426" i="1"/>
  <c r="N409" i="1"/>
  <c r="N408" i="1"/>
  <c r="N410" i="1"/>
  <c r="N419" i="1"/>
  <c r="N413" i="1"/>
  <c r="N414" i="1"/>
  <c r="N415" i="1"/>
  <c r="N416" i="1"/>
  <c r="N442" i="1"/>
  <c r="N411" i="1"/>
  <c r="N412" i="1"/>
  <c r="N417" i="1"/>
  <c r="N423" i="1"/>
  <c r="N420" i="1"/>
  <c r="N439" i="1"/>
  <c r="N440" i="1"/>
  <c r="N425" i="1"/>
  <c r="N444" i="1"/>
  <c r="N441" i="1"/>
  <c r="N427" i="1"/>
  <c r="N438" i="1"/>
  <c r="N428" i="1"/>
  <c r="N429" i="1"/>
  <c r="N467" i="1"/>
  <c r="N431" i="1"/>
  <c r="N430" i="1"/>
  <c r="N446" i="1"/>
  <c r="N432" i="1"/>
  <c r="N433" i="1"/>
  <c r="N434" i="1"/>
  <c r="N435" i="1"/>
  <c r="N436" i="1"/>
  <c r="N437" i="1"/>
  <c r="N451" i="1"/>
  <c r="N452" i="1"/>
  <c r="N449" i="1"/>
  <c r="N450" i="1"/>
  <c r="N447" i="1"/>
  <c r="N443" i="1"/>
  <c r="N445" i="1"/>
  <c r="N448" i="1"/>
  <c r="N479" i="1"/>
  <c r="N473" i="1"/>
  <c r="N466" i="1"/>
  <c r="N458" i="1"/>
  <c r="N464" i="1"/>
  <c r="N459" i="1"/>
  <c r="N465" i="1"/>
  <c r="N453" i="1"/>
  <c r="N455" i="1"/>
  <c r="N454" i="1"/>
  <c r="N456" i="1"/>
  <c r="N461" i="1"/>
  <c r="N460" i="1"/>
  <c r="N457" i="1"/>
  <c r="N462" i="1"/>
  <c r="N463" i="1"/>
  <c r="N471" i="1"/>
  <c r="N468" i="1"/>
  <c r="N469" i="1"/>
  <c r="N476" i="1"/>
  <c r="N470" i="1"/>
  <c r="N472" i="1"/>
  <c r="N486" i="1"/>
  <c r="N474" i="1"/>
  <c r="N475" i="1"/>
  <c r="N478" i="1"/>
  <c r="N477" i="1"/>
  <c r="N480" i="1"/>
  <c r="N481" i="1"/>
  <c r="N490" i="1"/>
  <c r="N482" i="1"/>
  <c r="N485" i="1"/>
  <c r="N483" i="1"/>
  <c r="N493" i="1"/>
  <c r="N494" i="1"/>
  <c r="N484" i="1"/>
  <c r="N489" i="1"/>
  <c r="N487" i="1"/>
  <c r="N497" i="1"/>
  <c r="N488" i="1"/>
  <c r="N491" i="1"/>
  <c r="N492" i="1"/>
  <c r="N495" i="1"/>
  <c r="N496" i="1"/>
  <c r="N506" i="1"/>
  <c r="N498" i="1"/>
  <c r="N499" i="1"/>
  <c r="N500" i="1"/>
  <c r="N501" i="1"/>
  <c r="N502" i="1"/>
  <c r="N503" i="1"/>
  <c r="N504" i="1"/>
  <c r="N505" i="1"/>
  <c r="N507" i="1"/>
  <c r="N508" i="1"/>
  <c r="N509" i="1"/>
  <c r="N510" i="1"/>
  <c r="N513" i="1"/>
  <c r="N540" i="1"/>
  <c r="N511" i="1"/>
  <c r="N535" i="1"/>
  <c r="N512" i="1"/>
  <c r="N516" i="1"/>
  <c r="N534" i="1"/>
  <c r="N514" i="1"/>
  <c r="N515" i="1"/>
  <c r="N538" i="1"/>
  <c r="N539" i="1"/>
  <c r="N554" i="1"/>
  <c r="N533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17" i="1"/>
  <c r="N543" i="1"/>
  <c r="N532" i="1"/>
  <c r="N551" i="1"/>
  <c r="N536" i="1"/>
  <c r="N537" i="1"/>
  <c r="N541" i="1"/>
  <c r="N546" i="1"/>
  <c r="N549" i="1"/>
  <c r="N545" i="1"/>
  <c r="N542" i="1"/>
  <c r="N564" i="1"/>
  <c r="N553" i="1"/>
  <c r="N544" i="1"/>
  <c r="N557" i="1"/>
  <c r="N548" i="1"/>
  <c r="N555" i="1"/>
  <c r="N559" i="1"/>
  <c r="N552" i="1"/>
  <c r="N550" i="1"/>
  <c r="N547" i="1"/>
  <c r="N567" i="1"/>
  <c r="N576" i="1"/>
  <c r="N577" i="1"/>
  <c r="N569" i="1"/>
  <c r="N556" i="1"/>
  <c r="N566" i="1"/>
  <c r="N558" i="1"/>
  <c r="N562" i="1"/>
  <c r="N570" i="1"/>
  <c r="N573" i="1"/>
  <c r="N560" i="1"/>
  <c r="N563" i="1"/>
  <c r="N561" i="1"/>
  <c r="N565" i="1"/>
  <c r="N571" i="1"/>
  <c r="N568" i="1"/>
  <c r="N572" i="1"/>
  <c r="N574" i="1"/>
  <c r="N575" i="1"/>
  <c r="N578" i="1"/>
  <c r="N584" i="1"/>
  <c r="N587" i="1"/>
  <c r="N580" i="1"/>
  <c r="N579" i="1"/>
  <c r="N583" i="1"/>
  <c r="N581" i="1"/>
  <c r="N582" i="1"/>
  <c r="N588" i="1"/>
  <c r="N594" i="1"/>
  <c r="N585" i="1"/>
  <c r="N586" i="1"/>
  <c r="N597" i="1"/>
  <c r="N589" i="1"/>
  <c r="N595" i="1"/>
  <c r="N593" i="1"/>
  <c r="N592" i="1"/>
  <c r="N590" i="1"/>
  <c r="N591" i="1"/>
  <c r="N599" i="1"/>
  <c r="N605" i="1"/>
  <c r="N604" i="1"/>
  <c r="N596" i="1"/>
  <c r="N598" i="1"/>
  <c r="N602" i="1"/>
  <c r="N600" i="1"/>
  <c r="N601" i="1"/>
  <c r="N603" i="1"/>
  <c r="N606" i="1"/>
  <c r="N607" i="1"/>
  <c r="N611" i="1"/>
  <c r="N608" i="1"/>
  <c r="N615" i="1"/>
  <c r="N609" i="1"/>
  <c r="N610" i="1"/>
  <c r="N612" i="1"/>
  <c r="N613" i="1"/>
  <c r="N614" i="1"/>
  <c r="N616" i="1"/>
  <c r="N617" i="1"/>
  <c r="N619" i="1"/>
  <c r="N618" i="1"/>
  <c r="N620" i="1"/>
  <c r="N621" i="1"/>
  <c r="N622" i="1"/>
  <c r="N623" i="1"/>
  <c r="N624" i="1"/>
  <c r="N100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74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49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18" i="1"/>
  <c r="N4" i="1"/>
  <c r="N5" i="1"/>
  <c r="N6" i="1"/>
  <c r="N7" i="1"/>
  <c r="N8" i="1"/>
  <c r="N9" i="1"/>
  <c r="N10" i="1"/>
  <c r="N11" i="1"/>
  <c r="N12" i="1"/>
  <c r="N13" i="1"/>
  <c r="N14" i="1"/>
  <c r="N3" i="1"/>
  <c r="AP624" i="1"/>
  <c r="AP625" i="1"/>
  <c r="AP626" i="1"/>
  <c r="AP599" i="1"/>
  <c r="AP562" i="1"/>
  <c r="AP496" i="1"/>
  <c r="AP463" i="1"/>
  <c r="AJ417" i="1"/>
  <c r="BA417" i="1"/>
  <c r="AL417" i="1"/>
  <c r="BB417" i="1"/>
  <c r="AQ417" i="1"/>
  <c r="AR417" i="1"/>
  <c r="AT417" i="1"/>
  <c r="BC417" i="1"/>
  <c r="AS417" i="1"/>
  <c r="AU417" i="1"/>
  <c r="AV417" i="1"/>
  <c r="AW417" i="1"/>
  <c r="AX417" i="1"/>
  <c r="BE417" i="1"/>
  <c r="AJ195" i="1"/>
  <c r="BA195" i="1"/>
  <c r="AL195" i="1"/>
  <c r="BB195" i="1"/>
  <c r="AQ195" i="1"/>
  <c r="AR195" i="1"/>
  <c r="AT195" i="1"/>
  <c r="BC195" i="1"/>
  <c r="AS195" i="1"/>
  <c r="AU195" i="1"/>
  <c r="AV195" i="1"/>
  <c r="AW195" i="1"/>
  <c r="AX195" i="1"/>
  <c r="BE195" i="1"/>
  <c r="AJ373" i="1"/>
  <c r="BA373" i="1"/>
  <c r="AL373" i="1"/>
  <c r="BB373" i="1"/>
  <c r="AQ373" i="1"/>
  <c r="AR373" i="1"/>
  <c r="AT373" i="1"/>
  <c r="BC373" i="1"/>
  <c r="AS373" i="1"/>
  <c r="AU373" i="1"/>
  <c r="AV373" i="1"/>
  <c r="AW373" i="1"/>
  <c r="AX373" i="1"/>
  <c r="BE373" i="1"/>
  <c r="AT485" i="1"/>
  <c r="BC485" i="1"/>
  <c r="AJ227" i="1"/>
  <c r="BA227" i="1"/>
  <c r="AL227" i="1"/>
  <c r="BB227" i="1"/>
  <c r="AQ227" i="1"/>
  <c r="AR227" i="1"/>
  <c r="AT227" i="1"/>
  <c r="BC227" i="1"/>
  <c r="AS227" i="1"/>
  <c r="AU227" i="1"/>
  <c r="AV227" i="1"/>
  <c r="AW227" i="1"/>
  <c r="AX227" i="1"/>
  <c r="BE227" i="1"/>
  <c r="AJ363" i="1"/>
  <c r="BA363" i="1"/>
  <c r="AL363" i="1"/>
  <c r="BB363" i="1"/>
  <c r="AQ363" i="1"/>
  <c r="AR363" i="1"/>
  <c r="AT363" i="1"/>
  <c r="BC363" i="1"/>
  <c r="AS363" i="1"/>
  <c r="AU363" i="1"/>
  <c r="AV363" i="1"/>
  <c r="AW363" i="1"/>
  <c r="AX363" i="1"/>
  <c r="BE363" i="1"/>
  <c r="AJ175" i="1"/>
  <c r="BA175" i="1"/>
  <c r="AL175" i="1"/>
  <c r="BB175" i="1"/>
  <c r="AQ175" i="1"/>
  <c r="AR175" i="1"/>
  <c r="AT175" i="1"/>
  <c r="BC175" i="1"/>
  <c r="AS175" i="1"/>
  <c r="AU175" i="1"/>
  <c r="AV175" i="1"/>
  <c r="AW175" i="1"/>
  <c r="AX175" i="1"/>
  <c r="BE175" i="1"/>
  <c r="AJ423" i="1"/>
  <c r="BA423" i="1"/>
  <c r="AL423" i="1"/>
  <c r="BB423" i="1"/>
  <c r="AQ423" i="1"/>
  <c r="AR423" i="1"/>
  <c r="AT423" i="1"/>
  <c r="BC423" i="1"/>
  <c r="AS423" i="1"/>
  <c r="AU423" i="1"/>
  <c r="AV423" i="1"/>
  <c r="AW423" i="1"/>
  <c r="AX423" i="1"/>
  <c r="BE423" i="1"/>
  <c r="AJ285" i="1"/>
  <c r="BA285" i="1"/>
  <c r="AL285" i="1"/>
  <c r="BB285" i="1"/>
  <c r="AQ285" i="1"/>
  <c r="AR285" i="1"/>
  <c r="AT285" i="1"/>
  <c r="BC285" i="1"/>
  <c r="AS285" i="1"/>
  <c r="AU285" i="1"/>
  <c r="AV285" i="1"/>
  <c r="AW285" i="1"/>
  <c r="AX285" i="1"/>
  <c r="BE285" i="1"/>
  <c r="AT561" i="1"/>
  <c r="BC561" i="1"/>
  <c r="AJ173" i="1"/>
  <c r="BA173" i="1"/>
  <c r="AL173" i="1"/>
  <c r="BB173" i="1"/>
  <c r="AQ173" i="1"/>
  <c r="AR173" i="1"/>
  <c r="AT173" i="1"/>
  <c r="BC173" i="1"/>
  <c r="AS173" i="1"/>
  <c r="AU173" i="1"/>
  <c r="AV173" i="1"/>
  <c r="AW173" i="1"/>
  <c r="AX173" i="1"/>
  <c r="BE173" i="1"/>
  <c r="AJ406" i="1"/>
  <c r="BA406" i="1"/>
  <c r="AL406" i="1"/>
  <c r="BB406" i="1"/>
  <c r="AQ406" i="1"/>
  <c r="AR406" i="1"/>
  <c r="AT406" i="1"/>
  <c r="BC406" i="1"/>
  <c r="AS406" i="1"/>
  <c r="AU406" i="1"/>
  <c r="AV406" i="1"/>
  <c r="AW406" i="1"/>
  <c r="AX406" i="1"/>
  <c r="BE406" i="1"/>
  <c r="AJ214" i="1"/>
  <c r="BA214" i="1"/>
  <c r="AL214" i="1"/>
  <c r="BB214" i="1"/>
  <c r="AQ214" i="1"/>
  <c r="AR214" i="1"/>
  <c r="AT214" i="1"/>
  <c r="BC214" i="1"/>
  <c r="AS214" i="1"/>
  <c r="AU214" i="1"/>
  <c r="AV214" i="1"/>
  <c r="AW214" i="1"/>
  <c r="AX214" i="1"/>
  <c r="BE214" i="1"/>
  <c r="AJ129" i="1"/>
  <c r="BA129" i="1"/>
  <c r="AL129" i="1"/>
  <c r="BB129" i="1"/>
  <c r="AQ129" i="1"/>
  <c r="AR129" i="1"/>
  <c r="AT129" i="1"/>
  <c r="BC129" i="1"/>
  <c r="AS129" i="1"/>
  <c r="AU129" i="1"/>
  <c r="AV129" i="1"/>
  <c r="AW129" i="1"/>
  <c r="AX129" i="1"/>
  <c r="BE129" i="1"/>
  <c r="AJ398" i="1"/>
  <c r="BA398" i="1"/>
  <c r="AL398" i="1"/>
  <c r="BB398" i="1"/>
  <c r="AQ398" i="1"/>
  <c r="AR398" i="1"/>
  <c r="AT398" i="1"/>
  <c r="BC398" i="1"/>
  <c r="AS398" i="1"/>
  <c r="AU398" i="1"/>
  <c r="AV398" i="1"/>
  <c r="AW398" i="1"/>
  <c r="AX398" i="1"/>
  <c r="BE398" i="1"/>
  <c r="AJ191" i="1"/>
  <c r="BA191" i="1"/>
  <c r="AL191" i="1"/>
  <c r="BB191" i="1"/>
  <c r="AQ191" i="1"/>
  <c r="AR191" i="1"/>
  <c r="AT191" i="1"/>
  <c r="BC191" i="1"/>
  <c r="AS191" i="1"/>
  <c r="AU191" i="1"/>
  <c r="AV191" i="1"/>
  <c r="AW191" i="1"/>
  <c r="AX191" i="1"/>
  <c r="BE191" i="1"/>
  <c r="AJ205" i="1"/>
  <c r="BA205" i="1"/>
  <c r="AL205" i="1"/>
  <c r="BB205" i="1"/>
  <c r="AQ205" i="1"/>
  <c r="AR205" i="1"/>
  <c r="AT205" i="1"/>
  <c r="BC205" i="1"/>
  <c r="AS205" i="1"/>
  <c r="AU205" i="1"/>
  <c r="AV205" i="1"/>
  <c r="AW205" i="1"/>
  <c r="AX205" i="1"/>
  <c r="BE205" i="1"/>
  <c r="AJ265" i="1"/>
  <c r="BA265" i="1"/>
  <c r="AL265" i="1"/>
  <c r="BB265" i="1"/>
  <c r="AQ265" i="1"/>
  <c r="AR265" i="1"/>
  <c r="AT265" i="1"/>
  <c r="BC265" i="1"/>
  <c r="AS265" i="1"/>
  <c r="AU265" i="1"/>
  <c r="AV265" i="1"/>
  <c r="AW265" i="1"/>
  <c r="AX265" i="1"/>
  <c r="BE265" i="1"/>
  <c r="AJ359" i="1"/>
  <c r="BA359" i="1"/>
  <c r="AL359" i="1"/>
  <c r="BB359" i="1"/>
  <c r="AQ359" i="1"/>
  <c r="AR359" i="1"/>
  <c r="AT359" i="1"/>
  <c r="BC359" i="1"/>
  <c r="AS359" i="1"/>
  <c r="AU359" i="1"/>
  <c r="AV359" i="1"/>
  <c r="AW359" i="1"/>
  <c r="AX359" i="1"/>
  <c r="BE359" i="1"/>
  <c r="AJ376" i="1"/>
  <c r="BA376" i="1"/>
  <c r="AL376" i="1"/>
  <c r="BB376" i="1"/>
  <c r="AQ376" i="1"/>
  <c r="AR376" i="1"/>
  <c r="AT376" i="1"/>
  <c r="BC376" i="1"/>
  <c r="AS376" i="1"/>
  <c r="AU376" i="1"/>
  <c r="AV376" i="1"/>
  <c r="AW376" i="1"/>
  <c r="AX376" i="1"/>
  <c r="BE376" i="1"/>
  <c r="AT491" i="1"/>
  <c r="BC491" i="1"/>
  <c r="AJ209" i="1"/>
  <c r="BA209" i="1"/>
  <c r="AL209" i="1"/>
  <c r="BB209" i="1"/>
  <c r="AQ209" i="1"/>
  <c r="AR209" i="1"/>
  <c r="AT209" i="1"/>
  <c r="BC209" i="1"/>
  <c r="AS209" i="1"/>
  <c r="AU209" i="1"/>
  <c r="AV209" i="1"/>
  <c r="AW209" i="1"/>
  <c r="AX209" i="1"/>
  <c r="BE209" i="1"/>
  <c r="AT486" i="1"/>
  <c r="BC486" i="1"/>
  <c r="AJ352" i="1"/>
  <c r="BA352" i="1"/>
  <c r="AL352" i="1"/>
  <c r="BB352" i="1"/>
  <c r="AQ352" i="1"/>
  <c r="AR352" i="1"/>
  <c r="AT352" i="1"/>
  <c r="BC352" i="1"/>
  <c r="AS352" i="1"/>
  <c r="AU352" i="1"/>
  <c r="AV352" i="1"/>
  <c r="AW352" i="1"/>
  <c r="AX352" i="1"/>
  <c r="BE352" i="1"/>
  <c r="AJ322" i="1"/>
  <c r="BA322" i="1"/>
  <c r="AL322" i="1"/>
  <c r="BB322" i="1"/>
  <c r="AQ322" i="1"/>
  <c r="AR322" i="1"/>
  <c r="AT322" i="1"/>
  <c r="BC322" i="1"/>
  <c r="AS322" i="1"/>
  <c r="AU322" i="1"/>
  <c r="AV322" i="1"/>
  <c r="AW322" i="1"/>
  <c r="AX322" i="1"/>
  <c r="BE322" i="1"/>
  <c r="AJ353" i="1"/>
  <c r="BA353" i="1"/>
  <c r="AL353" i="1"/>
  <c r="BB353" i="1"/>
  <c r="AQ353" i="1"/>
  <c r="AR353" i="1"/>
  <c r="AT353" i="1"/>
  <c r="BC353" i="1"/>
  <c r="AS353" i="1"/>
  <c r="AU353" i="1"/>
  <c r="AV353" i="1"/>
  <c r="AW353" i="1"/>
  <c r="AX353" i="1"/>
  <c r="BE353" i="1"/>
  <c r="AJ282" i="1"/>
  <c r="BA282" i="1"/>
  <c r="AL282" i="1"/>
  <c r="BB282" i="1"/>
  <c r="AQ282" i="1"/>
  <c r="AR282" i="1"/>
  <c r="AT282" i="1"/>
  <c r="BC282" i="1"/>
  <c r="AS282" i="1"/>
  <c r="AU282" i="1"/>
  <c r="AV282" i="1"/>
  <c r="AW282" i="1"/>
  <c r="AX282" i="1"/>
  <c r="BE282" i="1"/>
  <c r="AJ111" i="1"/>
  <c r="BA111" i="1"/>
  <c r="AL111" i="1"/>
  <c r="BB111" i="1"/>
  <c r="AQ111" i="1"/>
  <c r="AR111" i="1"/>
  <c r="AT111" i="1"/>
  <c r="BC111" i="1"/>
  <c r="AS111" i="1"/>
  <c r="AU111" i="1"/>
  <c r="AV111" i="1"/>
  <c r="AW111" i="1"/>
  <c r="AX111" i="1"/>
  <c r="BE111" i="1"/>
  <c r="AJ172" i="1"/>
  <c r="BA172" i="1"/>
  <c r="AL172" i="1"/>
  <c r="BB172" i="1"/>
  <c r="AQ172" i="1"/>
  <c r="AR172" i="1"/>
  <c r="AT172" i="1"/>
  <c r="BC172" i="1"/>
  <c r="AS172" i="1"/>
  <c r="AU172" i="1"/>
  <c r="AV172" i="1"/>
  <c r="AW172" i="1"/>
  <c r="AX172" i="1"/>
  <c r="BE172" i="1"/>
  <c r="AJ141" i="1"/>
  <c r="BA141" i="1"/>
  <c r="AL141" i="1"/>
  <c r="BB141" i="1"/>
  <c r="AQ141" i="1"/>
  <c r="AR141" i="1"/>
  <c r="AT141" i="1"/>
  <c r="BC141" i="1"/>
  <c r="AS141" i="1"/>
  <c r="AU141" i="1"/>
  <c r="AV141" i="1"/>
  <c r="AW141" i="1"/>
  <c r="AX141" i="1"/>
  <c r="BE141" i="1"/>
  <c r="AJ239" i="1"/>
  <c r="BA239" i="1"/>
  <c r="AL239" i="1"/>
  <c r="BB239" i="1"/>
  <c r="AQ239" i="1"/>
  <c r="AR239" i="1"/>
  <c r="AT239" i="1"/>
  <c r="BC239" i="1"/>
  <c r="AS239" i="1"/>
  <c r="AU239" i="1"/>
  <c r="AV239" i="1"/>
  <c r="AW239" i="1"/>
  <c r="AX239" i="1"/>
  <c r="BE239" i="1"/>
  <c r="AJ318" i="1"/>
  <c r="BA318" i="1"/>
  <c r="AL318" i="1"/>
  <c r="BB318" i="1"/>
  <c r="AQ318" i="1"/>
  <c r="AR318" i="1"/>
  <c r="AT318" i="1"/>
  <c r="BC318" i="1"/>
  <c r="AS318" i="1"/>
  <c r="AU318" i="1"/>
  <c r="AV318" i="1"/>
  <c r="AW318" i="1"/>
  <c r="AX318" i="1"/>
  <c r="BE318" i="1"/>
  <c r="AJ283" i="1"/>
  <c r="BA283" i="1"/>
  <c r="AL283" i="1"/>
  <c r="BB283" i="1"/>
  <c r="AQ283" i="1"/>
  <c r="AR283" i="1"/>
  <c r="AT283" i="1"/>
  <c r="BC283" i="1"/>
  <c r="AS283" i="1"/>
  <c r="AU283" i="1"/>
  <c r="AV283" i="1"/>
  <c r="AW283" i="1"/>
  <c r="AX283" i="1"/>
  <c r="BE283" i="1"/>
  <c r="AJ137" i="1"/>
  <c r="BA137" i="1"/>
  <c r="AL137" i="1"/>
  <c r="BB137" i="1"/>
  <c r="AQ137" i="1"/>
  <c r="AR137" i="1"/>
  <c r="AT137" i="1"/>
  <c r="BC137" i="1"/>
  <c r="AS137" i="1"/>
  <c r="AU137" i="1"/>
  <c r="AV137" i="1"/>
  <c r="AW137" i="1"/>
  <c r="AX137" i="1"/>
  <c r="BE137" i="1"/>
  <c r="AJ157" i="1"/>
  <c r="BA157" i="1"/>
  <c r="AL157" i="1"/>
  <c r="BB157" i="1"/>
  <c r="AQ157" i="1"/>
  <c r="AR157" i="1"/>
  <c r="AT157" i="1"/>
  <c r="BC157" i="1"/>
  <c r="AS157" i="1"/>
  <c r="AU157" i="1"/>
  <c r="AV157" i="1"/>
  <c r="AW157" i="1"/>
  <c r="AX157" i="1"/>
  <c r="BE157" i="1"/>
  <c r="AJ306" i="1"/>
  <c r="BA306" i="1"/>
  <c r="AL306" i="1"/>
  <c r="BB306" i="1"/>
  <c r="AQ306" i="1"/>
  <c r="AR306" i="1"/>
  <c r="AT306" i="1"/>
  <c r="BC306" i="1"/>
  <c r="AS306" i="1"/>
  <c r="AU306" i="1"/>
  <c r="AV306" i="1"/>
  <c r="AW306" i="1"/>
  <c r="AX306" i="1"/>
  <c r="BE306" i="1"/>
  <c r="AT572" i="1"/>
  <c r="BC572" i="1"/>
  <c r="AJ261" i="1"/>
  <c r="BA261" i="1"/>
  <c r="AL261" i="1"/>
  <c r="BB261" i="1"/>
  <c r="AQ261" i="1"/>
  <c r="AR261" i="1"/>
  <c r="AT261" i="1"/>
  <c r="BC261" i="1"/>
  <c r="AS261" i="1"/>
  <c r="AU261" i="1"/>
  <c r="AV261" i="1"/>
  <c r="AW261" i="1"/>
  <c r="AX261" i="1"/>
  <c r="BE261" i="1"/>
  <c r="AJ228" i="1"/>
  <c r="BA228" i="1"/>
  <c r="AL228" i="1"/>
  <c r="BB228" i="1"/>
  <c r="AQ228" i="1"/>
  <c r="AR228" i="1"/>
  <c r="AT228" i="1"/>
  <c r="BC228" i="1"/>
  <c r="AS228" i="1"/>
  <c r="AU228" i="1"/>
  <c r="AV228" i="1"/>
  <c r="AW228" i="1"/>
  <c r="AX228" i="1"/>
  <c r="BE228" i="1"/>
  <c r="AT532" i="1"/>
  <c r="BC532" i="1"/>
  <c r="AT597" i="1"/>
  <c r="BC597" i="1"/>
  <c r="AJ254" i="1"/>
  <c r="BA254" i="1"/>
  <c r="AL254" i="1"/>
  <c r="BB254" i="1"/>
  <c r="AQ254" i="1"/>
  <c r="AR254" i="1"/>
  <c r="AT254" i="1"/>
  <c r="BC254" i="1"/>
  <c r="AS254" i="1"/>
  <c r="AU254" i="1"/>
  <c r="AV254" i="1"/>
  <c r="AW254" i="1"/>
  <c r="AX254" i="1"/>
  <c r="BE254" i="1"/>
  <c r="AJ162" i="1"/>
  <c r="BA162" i="1"/>
  <c r="AL162" i="1"/>
  <c r="BB162" i="1"/>
  <c r="AQ162" i="1"/>
  <c r="AR162" i="1"/>
  <c r="AT162" i="1"/>
  <c r="BC162" i="1"/>
  <c r="AS162" i="1"/>
  <c r="AU162" i="1"/>
  <c r="AV162" i="1"/>
  <c r="AW162" i="1"/>
  <c r="AX162" i="1"/>
  <c r="BE162" i="1"/>
  <c r="AJ405" i="1"/>
  <c r="BA405" i="1"/>
  <c r="AL405" i="1"/>
  <c r="BB405" i="1"/>
  <c r="AQ405" i="1"/>
  <c r="AR405" i="1"/>
  <c r="AT405" i="1"/>
  <c r="BC405" i="1"/>
  <c r="AS405" i="1"/>
  <c r="AU405" i="1"/>
  <c r="AV405" i="1"/>
  <c r="AW405" i="1"/>
  <c r="AX405" i="1"/>
  <c r="BE405" i="1"/>
  <c r="AT577" i="1"/>
  <c r="BC577" i="1"/>
  <c r="AJ123" i="1"/>
  <c r="BA123" i="1"/>
  <c r="AL123" i="1"/>
  <c r="BB123" i="1"/>
  <c r="AQ123" i="1"/>
  <c r="AR123" i="1"/>
  <c r="AT123" i="1"/>
  <c r="BC123" i="1"/>
  <c r="AS123" i="1"/>
  <c r="AU123" i="1"/>
  <c r="AV123" i="1"/>
  <c r="AW123" i="1"/>
  <c r="AX123" i="1"/>
  <c r="BE123" i="1"/>
  <c r="AT533" i="1"/>
  <c r="BC533" i="1"/>
  <c r="AT473" i="1"/>
  <c r="BC473" i="1"/>
  <c r="AT601" i="1"/>
  <c r="BC601" i="1"/>
  <c r="AJ346" i="1"/>
  <c r="BA346" i="1"/>
  <c r="AL346" i="1"/>
  <c r="BB346" i="1"/>
  <c r="AQ346" i="1"/>
  <c r="AR346" i="1"/>
  <c r="AT346" i="1"/>
  <c r="BC346" i="1"/>
  <c r="AS346" i="1"/>
  <c r="AU346" i="1"/>
  <c r="AV346" i="1"/>
  <c r="AW346" i="1"/>
  <c r="AX346" i="1"/>
  <c r="BE346" i="1"/>
  <c r="AJ275" i="1"/>
  <c r="BA275" i="1"/>
  <c r="AL275" i="1"/>
  <c r="BB275" i="1"/>
  <c r="AQ275" i="1"/>
  <c r="AR275" i="1"/>
  <c r="AT275" i="1"/>
  <c r="BC275" i="1"/>
  <c r="AS275" i="1"/>
  <c r="AU275" i="1"/>
  <c r="AV275" i="1"/>
  <c r="AW275" i="1"/>
  <c r="AX275" i="1"/>
  <c r="BE275" i="1"/>
  <c r="AT476" i="1"/>
  <c r="BC476" i="1"/>
  <c r="AT492" i="1"/>
  <c r="BC492" i="1"/>
  <c r="AT478" i="1"/>
  <c r="BC478" i="1"/>
  <c r="AT606" i="1"/>
  <c r="BC606" i="1"/>
  <c r="AJ311" i="1"/>
  <c r="BA311" i="1"/>
  <c r="AL311" i="1"/>
  <c r="BB311" i="1"/>
  <c r="AQ311" i="1"/>
  <c r="AR311" i="1"/>
  <c r="AT311" i="1"/>
  <c r="BC311" i="1"/>
  <c r="AS311" i="1"/>
  <c r="AU311" i="1"/>
  <c r="AV311" i="1"/>
  <c r="AW311" i="1"/>
  <c r="AX311" i="1"/>
  <c r="BE311" i="1"/>
  <c r="AJ248" i="1"/>
  <c r="BA248" i="1"/>
  <c r="AL248" i="1"/>
  <c r="BB248" i="1"/>
  <c r="AQ248" i="1"/>
  <c r="AR248" i="1"/>
  <c r="AT248" i="1"/>
  <c r="BC248" i="1"/>
  <c r="AS248" i="1"/>
  <c r="AU248" i="1"/>
  <c r="AV248" i="1"/>
  <c r="AW248" i="1"/>
  <c r="AX248" i="1"/>
  <c r="BE248" i="1"/>
  <c r="AT578" i="1"/>
  <c r="BC578" i="1"/>
  <c r="AJ229" i="1"/>
  <c r="BA229" i="1"/>
  <c r="AL229" i="1"/>
  <c r="BB229" i="1"/>
  <c r="AQ229" i="1"/>
  <c r="AR229" i="1"/>
  <c r="AT229" i="1"/>
  <c r="BC229" i="1"/>
  <c r="AS229" i="1"/>
  <c r="AU229" i="1"/>
  <c r="AV229" i="1"/>
  <c r="AW229" i="1"/>
  <c r="AX229" i="1"/>
  <c r="BE229" i="1"/>
  <c r="AJ293" i="1"/>
  <c r="BA293" i="1"/>
  <c r="AL293" i="1"/>
  <c r="BB293" i="1"/>
  <c r="AQ293" i="1"/>
  <c r="AR293" i="1"/>
  <c r="AT293" i="1"/>
  <c r="BC293" i="1"/>
  <c r="AS293" i="1"/>
  <c r="AU293" i="1"/>
  <c r="AV293" i="1"/>
  <c r="AW293" i="1"/>
  <c r="AX293" i="1"/>
  <c r="BE293" i="1"/>
  <c r="AJ246" i="1"/>
  <c r="BA246" i="1"/>
  <c r="AL246" i="1"/>
  <c r="BB246" i="1"/>
  <c r="AQ246" i="1"/>
  <c r="AR246" i="1"/>
  <c r="AT246" i="1"/>
  <c r="BC246" i="1"/>
  <c r="AS246" i="1"/>
  <c r="AU246" i="1"/>
  <c r="AV246" i="1"/>
  <c r="AW246" i="1"/>
  <c r="AX246" i="1"/>
  <c r="BE246" i="1"/>
  <c r="AT618" i="1"/>
  <c r="BC618" i="1"/>
  <c r="AJ382" i="1"/>
  <c r="BA382" i="1"/>
  <c r="AL382" i="1"/>
  <c r="BB382" i="1"/>
  <c r="AQ382" i="1"/>
  <c r="AR382" i="1"/>
  <c r="AT382" i="1"/>
  <c r="BC382" i="1"/>
  <c r="AS382" i="1"/>
  <c r="AU382" i="1"/>
  <c r="AV382" i="1"/>
  <c r="AW382" i="1"/>
  <c r="AX382" i="1"/>
  <c r="BE382" i="1"/>
  <c r="AT592" i="1"/>
  <c r="BC592" i="1"/>
  <c r="AT550" i="1"/>
  <c r="BC550" i="1"/>
  <c r="AJ189" i="1"/>
  <c r="BA189" i="1"/>
  <c r="AL189" i="1"/>
  <c r="BB189" i="1"/>
  <c r="AQ189" i="1"/>
  <c r="AR189" i="1"/>
  <c r="AT189" i="1"/>
  <c r="BC189" i="1"/>
  <c r="AS189" i="1"/>
  <c r="AU189" i="1"/>
  <c r="AV189" i="1"/>
  <c r="AW189" i="1"/>
  <c r="AX189" i="1"/>
  <c r="BE189" i="1"/>
  <c r="AJ441" i="1"/>
  <c r="BA441" i="1"/>
  <c r="AL441" i="1"/>
  <c r="BB441" i="1"/>
  <c r="AQ441" i="1"/>
  <c r="AR441" i="1"/>
  <c r="AT441" i="1"/>
  <c r="BC441" i="1"/>
  <c r="AS441" i="1"/>
  <c r="AU441" i="1"/>
  <c r="AV441" i="1"/>
  <c r="AW441" i="1"/>
  <c r="AX441" i="1"/>
  <c r="BE441" i="1"/>
  <c r="AJ240" i="1"/>
  <c r="BA240" i="1"/>
  <c r="AL240" i="1"/>
  <c r="BB240" i="1"/>
  <c r="AQ240" i="1"/>
  <c r="AR240" i="1"/>
  <c r="AT240" i="1"/>
  <c r="BC240" i="1"/>
  <c r="AS240" i="1"/>
  <c r="AU240" i="1"/>
  <c r="AV240" i="1"/>
  <c r="AW240" i="1"/>
  <c r="AX240" i="1"/>
  <c r="BE240" i="1"/>
  <c r="AT556" i="1"/>
  <c r="BC556" i="1"/>
  <c r="AT541" i="1"/>
  <c r="BC541" i="1"/>
  <c r="AJ259" i="1"/>
  <c r="BA259" i="1"/>
  <c r="AL259" i="1"/>
  <c r="BB259" i="1"/>
  <c r="AQ259" i="1"/>
  <c r="AR259" i="1"/>
  <c r="AT259" i="1"/>
  <c r="BC259" i="1"/>
  <c r="AS259" i="1"/>
  <c r="AU259" i="1"/>
  <c r="AV259" i="1"/>
  <c r="AW259" i="1"/>
  <c r="AX259" i="1"/>
  <c r="BE259" i="1"/>
  <c r="AJ350" i="1"/>
  <c r="BA350" i="1"/>
  <c r="AL350" i="1"/>
  <c r="BB350" i="1"/>
  <c r="AQ350" i="1"/>
  <c r="AR350" i="1"/>
  <c r="AT350" i="1"/>
  <c r="BC350" i="1"/>
  <c r="AS350" i="1"/>
  <c r="AU350" i="1"/>
  <c r="AV350" i="1"/>
  <c r="AW350" i="1"/>
  <c r="AX350" i="1"/>
  <c r="BE350" i="1"/>
  <c r="AJ230" i="1"/>
  <c r="BA230" i="1"/>
  <c r="AL230" i="1"/>
  <c r="BB230" i="1"/>
  <c r="AQ230" i="1"/>
  <c r="AR230" i="1"/>
  <c r="AT230" i="1"/>
  <c r="BC230" i="1"/>
  <c r="AS230" i="1"/>
  <c r="AU230" i="1"/>
  <c r="AV230" i="1"/>
  <c r="AW230" i="1"/>
  <c r="AX230" i="1"/>
  <c r="BE230" i="1"/>
  <c r="AJ156" i="1"/>
  <c r="BA156" i="1"/>
  <c r="AL156" i="1"/>
  <c r="BB156" i="1"/>
  <c r="AQ156" i="1"/>
  <c r="AR156" i="1"/>
  <c r="AT156" i="1"/>
  <c r="BC156" i="1"/>
  <c r="AS156" i="1"/>
  <c r="AU156" i="1"/>
  <c r="AV156" i="1"/>
  <c r="AW156" i="1"/>
  <c r="AX156" i="1"/>
  <c r="BE156" i="1"/>
  <c r="AT479" i="1"/>
  <c r="BC479" i="1"/>
  <c r="AJ176" i="1"/>
  <c r="BA176" i="1"/>
  <c r="AL176" i="1"/>
  <c r="BB176" i="1"/>
  <c r="AQ176" i="1"/>
  <c r="AR176" i="1"/>
  <c r="AT176" i="1"/>
  <c r="BC176" i="1"/>
  <c r="AS176" i="1"/>
  <c r="AU176" i="1"/>
  <c r="AV176" i="1"/>
  <c r="AW176" i="1"/>
  <c r="AX176" i="1"/>
  <c r="BE176" i="1"/>
  <c r="AT614" i="1"/>
  <c r="BC614" i="1"/>
  <c r="AJ295" i="1"/>
  <c r="BA295" i="1"/>
  <c r="AL295" i="1"/>
  <c r="BB295" i="1"/>
  <c r="AQ295" i="1"/>
  <c r="AR295" i="1"/>
  <c r="AT295" i="1"/>
  <c r="BC295" i="1"/>
  <c r="AS295" i="1"/>
  <c r="AU295" i="1"/>
  <c r="AV295" i="1"/>
  <c r="AW295" i="1"/>
  <c r="AX295" i="1"/>
  <c r="BE295" i="1"/>
  <c r="AJ317" i="1"/>
  <c r="BA317" i="1"/>
  <c r="AL317" i="1"/>
  <c r="BB317" i="1"/>
  <c r="AQ317" i="1"/>
  <c r="AR317" i="1"/>
  <c r="AT317" i="1"/>
  <c r="BC317" i="1"/>
  <c r="AS317" i="1"/>
  <c r="AU317" i="1"/>
  <c r="AV317" i="1"/>
  <c r="AW317" i="1"/>
  <c r="AX317" i="1"/>
  <c r="BE317" i="1"/>
  <c r="AT583" i="1"/>
  <c r="BC583" i="1"/>
  <c r="AJ464" i="1"/>
  <c r="BA464" i="1"/>
  <c r="AL464" i="1"/>
  <c r="BB464" i="1"/>
  <c r="AQ464" i="1"/>
  <c r="AR464" i="1"/>
  <c r="AT464" i="1"/>
  <c r="BC464" i="1"/>
  <c r="AS464" i="1"/>
  <c r="AU464" i="1"/>
  <c r="AV464" i="1"/>
  <c r="AW464" i="1"/>
  <c r="AX464" i="1"/>
  <c r="BE464" i="1"/>
  <c r="AJ113" i="1"/>
  <c r="BA113" i="1"/>
  <c r="AL113" i="1"/>
  <c r="BB113" i="1"/>
  <c r="AQ113" i="1"/>
  <c r="AR113" i="1"/>
  <c r="AT113" i="1"/>
  <c r="BC113" i="1"/>
  <c r="AS113" i="1"/>
  <c r="AU113" i="1"/>
  <c r="AV113" i="1"/>
  <c r="AW113" i="1"/>
  <c r="AX113" i="1"/>
  <c r="BE113" i="1"/>
  <c r="AJ412" i="1"/>
  <c r="BA412" i="1"/>
  <c r="AL412" i="1"/>
  <c r="BB412" i="1"/>
  <c r="AQ412" i="1"/>
  <c r="AR412" i="1"/>
  <c r="AT412" i="1"/>
  <c r="BC412" i="1"/>
  <c r="AS412" i="1"/>
  <c r="AU412" i="1"/>
  <c r="AV412" i="1"/>
  <c r="AW412" i="1"/>
  <c r="AX412" i="1"/>
  <c r="BE412" i="1"/>
  <c r="AJ266" i="1"/>
  <c r="BA266" i="1"/>
  <c r="AL266" i="1"/>
  <c r="BB266" i="1"/>
  <c r="AQ266" i="1"/>
  <c r="AR266" i="1"/>
  <c r="AT266" i="1"/>
  <c r="BC266" i="1"/>
  <c r="AS266" i="1"/>
  <c r="AU266" i="1"/>
  <c r="AV266" i="1"/>
  <c r="AW266" i="1"/>
  <c r="AX266" i="1"/>
  <c r="BE266" i="1"/>
  <c r="AJ174" i="1"/>
  <c r="BA174" i="1"/>
  <c r="AL174" i="1"/>
  <c r="BB174" i="1"/>
  <c r="AQ174" i="1"/>
  <c r="AR174" i="1"/>
  <c r="AT174" i="1"/>
  <c r="BC174" i="1"/>
  <c r="AS174" i="1"/>
  <c r="AU174" i="1"/>
  <c r="AV174" i="1"/>
  <c r="AW174" i="1"/>
  <c r="AX174" i="1"/>
  <c r="BE174" i="1"/>
  <c r="AT568" i="1"/>
  <c r="BC568" i="1"/>
  <c r="AJ465" i="1"/>
  <c r="BA465" i="1"/>
  <c r="AL465" i="1"/>
  <c r="BB465" i="1"/>
  <c r="AQ465" i="1"/>
  <c r="AR465" i="1"/>
  <c r="AT465" i="1"/>
  <c r="BC465" i="1"/>
  <c r="AS465" i="1"/>
  <c r="AU465" i="1"/>
  <c r="AV465" i="1"/>
  <c r="AW465" i="1"/>
  <c r="AX465" i="1"/>
  <c r="BE465" i="1"/>
  <c r="AJ223" i="1"/>
  <c r="BA223" i="1"/>
  <c r="AL223" i="1"/>
  <c r="BB223" i="1"/>
  <c r="AQ223" i="1"/>
  <c r="AR223" i="1"/>
  <c r="AT223" i="1"/>
  <c r="BC223" i="1"/>
  <c r="AS223" i="1"/>
  <c r="AU223" i="1"/>
  <c r="AV223" i="1"/>
  <c r="AW223" i="1"/>
  <c r="AX223" i="1"/>
  <c r="BE223" i="1"/>
  <c r="AJ101" i="1"/>
  <c r="BA101" i="1"/>
  <c r="AL101" i="1"/>
  <c r="BB101" i="1"/>
  <c r="AQ101" i="1"/>
  <c r="AR101" i="1"/>
  <c r="AT101" i="1"/>
  <c r="BC101" i="1"/>
  <c r="AS101" i="1"/>
  <c r="AU101" i="1"/>
  <c r="AV101" i="1"/>
  <c r="AW101" i="1"/>
  <c r="AX101" i="1"/>
  <c r="BE101" i="1"/>
  <c r="AJ276" i="1"/>
  <c r="BA276" i="1"/>
  <c r="AL276" i="1"/>
  <c r="BB276" i="1"/>
  <c r="AQ276" i="1"/>
  <c r="AR276" i="1"/>
  <c r="AT276" i="1"/>
  <c r="BC276" i="1"/>
  <c r="AS276" i="1"/>
  <c r="AU276" i="1"/>
  <c r="AV276" i="1"/>
  <c r="AW276" i="1"/>
  <c r="AX276" i="1"/>
  <c r="BE276" i="1"/>
  <c r="AJ102" i="1"/>
  <c r="BA102" i="1"/>
  <c r="AL102" i="1"/>
  <c r="BB102" i="1"/>
  <c r="AQ102" i="1"/>
  <c r="AR102" i="1"/>
  <c r="AT102" i="1"/>
  <c r="BC102" i="1"/>
  <c r="AS102" i="1"/>
  <c r="AU102" i="1"/>
  <c r="AV102" i="1"/>
  <c r="AW102" i="1"/>
  <c r="AX102" i="1"/>
  <c r="BE102" i="1"/>
  <c r="AJ169" i="1"/>
  <c r="BA169" i="1"/>
  <c r="AL169" i="1"/>
  <c r="BB169" i="1"/>
  <c r="AQ169" i="1"/>
  <c r="AR169" i="1"/>
  <c r="AT169" i="1"/>
  <c r="BC169" i="1"/>
  <c r="AS169" i="1"/>
  <c r="AU169" i="1"/>
  <c r="AV169" i="1"/>
  <c r="AW169" i="1"/>
  <c r="AX169" i="1"/>
  <c r="BE169" i="1"/>
  <c r="AJ330" i="1"/>
  <c r="BA330" i="1"/>
  <c r="AL330" i="1"/>
  <c r="BB330" i="1"/>
  <c r="AQ330" i="1"/>
  <c r="AR330" i="1"/>
  <c r="AT330" i="1"/>
  <c r="BC330" i="1"/>
  <c r="AS330" i="1"/>
  <c r="AU330" i="1"/>
  <c r="AV330" i="1"/>
  <c r="AW330" i="1"/>
  <c r="AX330" i="1"/>
  <c r="BE330" i="1"/>
  <c r="AJ407" i="1"/>
  <c r="BA407" i="1"/>
  <c r="AL407" i="1"/>
  <c r="BB407" i="1"/>
  <c r="AQ407" i="1"/>
  <c r="AR407" i="1"/>
  <c r="AT407" i="1"/>
  <c r="BC407" i="1"/>
  <c r="AS407" i="1"/>
  <c r="AU407" i="1"/>
  <c r="AV407" i="1"/>
  <c r="AW407" i="1"/>
  <c r="AX407" i="1"/>
  <c r="BE407" i="1"/>
  <c r="AJ332" i="1"/>
  <c r="BA332" i="1"/>
  <c r="AL332" i="1"/>
  <c r="BB332" i="1"/>
  <c r="AQ332" i="1"/>
  <c r="AR332" i="1"/>
  <c r="AT332" i="1"/>
  <c r="BC332" i="1"/>
  <c r="AS332" i="1"/>
  <c r="AU332" i="1"/>
  <c r="AV332" i="1"/>
  <c r="AW332" i="1"/>
  <c r="AX332" i="1"/>
  <c r="BE332" i="1"/>
  <c r="AT514" i="1"/>
  <c r="BC514" i="1"/>
  <c r="AJ224" i="1"/>
  <c r="BA224" i="1"/>
  <c r="AL224" i="1"/>
  <c r="BB224" i="1"/>
  <c r="AQ224" i="1"/>
  <c r="AR224" i="1"/>
  <c r="AT224" i="1"/>
  <c r="BC224" i="1"/>
  <c r="AS224" i="1"/>
  <c r="AU224" i="1"/>
  <c r="AV224" i="1"/>
  <c r="AW224" i="1"/>
  <c r="AX224" i="1"/>
  <c r="BE224" i="1"/>
  <c r="AJ273" i="1"/>
  <c r="BA273" i="1"/>
  <c r="AL273" i="1"/>
  <c r="BB273" i="1"/>
  <c r="AQ273" i="1"/>
  <c r="AR273" i="1"/>
  <c r="AT273" i="1"/>
  <c r="BC273" i="1"/>
  <c r="AS273" i="1"/>
  <c r="AU273" i="1"/>
  <c r="AV273" i="1"/>
  <c r="AW273" i="1"/>
  <c r="AX273" i="1"/>
  <c r="BE273" i="1"/>
  <c r="AJ268" i="1"/>
  <c r="BA268" i="1"/>
  <c r="AL268" i="1"/>
  <c r="BB268" i="1"/>
  <c r="AQ268" i="1"/>
  <c r="AR268" i="1"/>
  <c r="AT268" i="1"/>
  <c r="BC268" i="1"/>
  <c r="AS268" i="1"/>
  <c r="AU268" i="1"/>
  <c r="AV268" i="1"/>
  <c r="AW268" i="1"/>
  <c r="AX268" i="1"/>
  <c r="BE268" i="1"/>
  <c r="AT586" i="1"/>
  <c r="BC586" i="1"/>
  <c r="AJ251" i="1"/>
  <c r="BA251" i="1"/>
  <c r="AL251" i="1"/>
  <c r="BB251" i="1"/>
  <c r="AQ251" i="1"/>
  <c r="AR251" i="1"/>
  <c r="AT251" i="1"/>
  <c r="BC251" i="1"/>
  <c r="AS251" i="1"/>
  <c r="AU251" i="1"/>
  <c r="AV251" i="1"/>
  <c r="AW251" i="1"/>
  <c r="AX251" i="1"/>
  <c r="BE251" i="1"/>
  <c r="AJ360" i="1"/>
  <c r="BA360" i="1"/>
  <c r="AL360" i="1"/>
  <c r="BB360" i="1"/>
  <c r="AQ360" i="1"/>
  <c r="AR360" i="1"/>
  <c r="AT360" i="1"/>
  <c r="BC360" i="1"/>
  <c r="AS360" i="1"/>
  <c r="AU360" i="1"/>
  <c r="AV360" i="1"/>
  <c r="AW360" i="1"/>
  <c r="AX360" i="1"/>
  <c r="BE360" i="1"/>
  <c r="AJ383" i="1"/>
  <c r="BA383" i="1"/>
  <c r="AL383" i="1"/>
  <c r="BB383" i="1"/>
  <c r="AQ383" i="1"/>
  <c r="AR383" i="1"/>
  <c r="AT383" i="1"/>
  <c r="BC383" i="1"/>
  <c r="AS383" i="1"/>
  <c r="AU383" i="1"/>
  <c r="AV383" i="1"/>
  <c r="AW383" i="1"/>
  <c r="AX383" i="1"/>
  <c r="BE383" i="1"/>
  <c r="AT624" i="1"/>
  <c r="BC624" i="1"/>
  <c r="AJ249" i="1"/>
  <c r="BA249" i="1"/>
  <c r="AL249" i="1"/>
  <c r="BB249" i="1"/>
  <c r="AQ249" i="1"/>
  <c r="AR249" i="1"/>
  <c r="AT249" i="1"/>
  <c r="BC249" i="1"/>
  <c r="AS249" i="1"/>
  <c r="AU249" i="1"/>
  <c r="AV249" i="1"/>
  <c r="AW249" i="1"/>
  <c r="AX249" i="1"/>
  <c r="BE249" i="1"/>
  <c r="AJ456" i="1"/>
  <c r="BA456" i="1"/>
  <c r="AL456" i="1"/>
  <c r="BB456" i="1"/>
  <c r="AQ456" i="1"/>
  <c r="AR456" i="1"/>
  <c r="AT456" i="1"/>
  <c r="BC456" i="1"/>
  <c r="AS456" i="1"/>
  <c r="AU456" i="1"/>
  <c r="AV456" i="1"/>
  <c r="AW456" i="1"/>
  <c r="AX456" i="1"/>
  <c r="BE456" i="1"/>
  <c r="AT480" i="1"/>
  <c r="BC480" i="1"/>
  <c r="AT612" i="1"/>
  <c r="BC612" i="1"/>
  <c r="AT507" i="1"/>
  <c r="BC507" i="1"/>
  <c r="AJ109" i="1"/>
  <c r="BA109" i="1"/>
  <c r="AL109" i="1"/>
  <c r="BB109" i="1"/>
  <c r="AQ109" i="1"/>
  <c r="AR109" i="1"/>
  <c r="AT109" i="1"/>
  <c r="BC109" i="1"/>
  <c r="AS109" i="1"/>
  <c r="AU109" i="1"/>
  <c r="AV109" i="1"/>
  <c r="AW109" i="1"/>
  <c r="AX109" i="1"/>
  <c r="BE109" i="1"/>
  <c r="AJ344" i="1"/>
  <c r="BA344" i="1"/>
  <c r="AL344" i="1"/>
  <c r="BB344" i="1"/>
  <c r="AQ344" i="1"/>
  <c r="AR344" i="1"/>
  <c r="AT344" i="1"/>
  <c r="BC344" i="1"/>
  <c r="AS344" i="1"/>
  <c r="AU344" i="1"/>
  <c r="AV344" i="1"/>
  <c r="AW344" i="1"/>
  <c r="AX344" i="1"/>
  <c r="BE344" i="1"/>
  <c r="AT499" i="1"/>
  <c r="BC499" i="1"/>
  <c r="AJ106" i="1"/>
  <c r="BA106" i="1"/>
  <c r="AL106" i="1"/>
  <c r="BB106" i="1"/>
  <c r="AQ106" i="1"/>
  <c r="AR106" i="1"/>
  <c r="AT106" i="1"/>
  <c r="BC106" i="1"/>
  <c r="AS106" i="1"/>
  <c r="AU106" i="1"/>
  <c r="AV106" i="1"/>
  <c r="AW106" i="1"/>
  <c r="AX106" i="1"/>
  <c r="BE106" i="1"/>
  <c r="AJ196" i="1"/>
  <c r="BA196" i="1"/>
  <c r="AL196" i="1"/>
  <c r="BB196" i="1"/>
  <c r="AQ196" i="1"/>
  <c r="AR196" i="1"/>
  <c r="AT196" i="1"/>
  <c r="BC196" i="1"/>
  <c r="AS196" i="1"/>
  <c r="AU196" i="1"/>
  <c r="AV196" i="1"/>
  <c r="AW196" i="1"/>
  <c r="AX196" i="1"/>
  <c r="BE196" i="1"/>
  <c r="AT548" i="1"/>
  <c r="BC548" i="1"/>
  <c r="AJ213" i="1"/>
  <c r="BA213" i="1"/>
  <c r="AL213" i="1"/>
  <c r="BB213" i="1"/>
  <c r="AQ213" i="1"/>
  <c r="AR213" i="1"/>
  <c r="AT213" i="1"/>
  <c r="BC213" i="1"/>
  <c r="AS213" i="1"/>
  <c r="AU213" i="1"/>
  <c r="AV213" i="1"/>
  <c r="AW213" i="1"/>
  <c r="AX213" i="1"/>
  <c r="BE213" i="1"/>
  <c r="AT574" i="1"/>
  <c r="BC574" i="1"/>
  <c r="AJ314" i="1"/>
  <c r="BA314" i="1"/>
  <c r="AL314" i="1"/>
  <c r="BB314" i="1"/>
  <c r="AQ314" i="1"/>
  <c r="AR314" i="1"/>
  <c r="AT314" i="1"/>
  <c r="BC314" i="1"/>
  <c r="AS314" i="1"/>
  <c r="AU314" i="1"/>
  <c r="AV314" i="1"/>
  <c r="AW314" i="1"/>
  <c r="AX314" i="1"/>
  <c r="BE314" i="1"/>
  <c r="AJ425" i="1"/>
  <c r="BA425" i="1"/>
  <c r="AL425" i="1"/>
  <c r="BB425" i="1"/>
  <c r="AQ425" i="1"/>
  <c r="AR425" i="1"/>
  <c r="AT425" i="1"/>
  <c r="BC425" i="1"/>
  <c r="AS425" i="1"/>
  <c r="AU425" i="1"/>
  <c r="AV425" i="1"/>
  <c r="AW425" i="1"/>
  <c r="AX425" i="1"/>
  <c r="BE425" i="1"/>
  <c r="AJ197" i="1"/>
  <c r="BA197" i="1"/>
  <c r="AL197" i="1"/>
  <c r="BB197" i="1"/>
  <c r="AQ197" i="1"/>
  <c r="AR197" i="1"/>
  <c r="AT197" i="1"/>
  <c r="BC197" i="1"/>
  <c r="AS197" i="1"/>
  <c r="AU197" i="1"/>
  <c r="AV197" i="1"/>
  <c r="AW197" i="1"/>
  <c r="AX197" i="1"/>
  <c r="BE197" i="1"/>
  <c r="AJ299" i="1"/>
  <c r="BA299" i="1"/>
  <c r="AL299" i="1"/>
  <c r="BB299" i="1"/>
  <c r="AQ299" i="1"/>
  <c r="AR299" i="1"/>
  <c r="AT299" i="1"/>
  <c r="BC299" i="1"/>
  <c r="AS299" i="1"/>
  <c r="AU299" i="1"/>
  <c r="AV299" i="1"/>
  <c r="AW299" i="1"/>
  <c r="AX299" i="1"/>
  <c r="BE299" i="1"/>
  <c r="AT538" i="1"/>
  <c r="BC538" i="1"/>
  <c r="AJ455" i="1"/>
  <c r="BA455" i="1"/>
  <c r="AL455" i="1"/>
  <c r="BB455" i="1"/>
  <c r="AQ455" i="1"/>
  <c r="AR455" i="1"/>
  <c r="AT455" i="1"/>
  <c r="BC455" i="1"/>
  <c r="AS455" i="1"/>
  <c r="AU455" i="1"/>
  <c r="AV455" i="1"/>
  <c r="AW455" i="1"/>
  <c r="AX455" i="1"/>
  <c r="BE455" i="1"/>
  <c r="AT501" i="1"/>
  <c r="BC501" i="1"/>
  <c r="AJ193" i="1"/>
  <c r="BA193" i="1"/>
  <c r="AL193" i="1"/>
  <c r="BB193" i="1"/>
  <c r="AQ193" i="1"/>
  <c r="AR193" i="1"/>
  <c r="AT193" i="1"/>
  <c r="BC193" i="1"/>
  <c r="AS193" i="1"/>
  <c r="AU193" i="1"/>
  <c r="AV193" i="1"/>
  <c r="AW193" i="1"/>
  <c r="AX193" i="1"/>
  <c r="BE193" i="1"/>
  <c r="AJ118" i="1"/>
  <c r="BA118" i="1"/>
  <c r="AL118" i="1"/>
  <c r="BB118" i="1"/>
  <c r="AQ118" i="1"/>
  <c r="AR118" i="1"/>
  <c r="AT118" i="1"/>
  <c r="BC118" i="1"/>
  <c r="AS118" i="1"/>
  <c r="AU118" i="1"/>
  <c r="AV118" i="1"/>
  <c r="AW118" i="1"/>
  <c r="AX118" i="1"/>
  <c r="BE118" i="1"/>
  <c r="AJ270" i="1"/>
  <c r="BA270" i="1"/>
  <c r="AL270" i="1"/>
  <c r="BB270" i="1"/>
  <c r="AQ270" i="1"/>
  <c r="AR270" i="1"/>
  <c r="AT270" i="1"/>
  <c r="BC270" i="1"/>
  <c r="AS270" i="1"/>
  <c r="AU270" i="1"/>
  <c r="AV270" i="1"/>
  <c r="AW270" i="1"/>
  <c r="AX270" i="1"/>
  <c r="BE270" i="1"/>
  <c r="AT621" i="1"/>
  <c r="BC621" i="1"/>
  <c r="AT547" i="1"/>
  <c r="BC547" i="1"/>
  <c r="AT557" i="1"/>
  <c r="BC557" i="1"/>
  <c r="AT475" i="1"/>
  <c r="BC475" i="1"/>
  <c r="AJ161" i="1"/>
  <c r="BA161" i="1"/>
  <c r="AL161" i="1"/>
  <c r="BB161" i="1"/>
  <c r="AQ161" i="1"/>
  <c r="AR161" i="1"/>
  <c r="AT161" i="1"/>
  <c r="BC161" i="1"/>
  <c r="AS161" i="1"/>
  <c r="AU161" i="1"/>
  <c r="AV161" i="1"/>
  <c r="AW161" i="1"/>
  <c r="AX161" i="1"/>
  <c r="BE161" i="1"/>
  <c r="AJ108" i="1"/>
  <c r="BA108" i="1"/>
  <c r="AL108" i="1"/>
  <c r="BB108" i="1"/>
  <c r="AQ108" i="1"/>
  <c r="AR108" i="1"/>
  <c r="AT108" i="1"/>
  <c r="BC108" i="1"/>
  <c r="AS108" i="1"/>
  <c r="AU108" i="1"/>
  <c r="AV108" i="1"/>
  <c r="AW108" i="1"/>
  <c r="AX108" i="1"/>
  <c r="BE108" i="1"/>
  <c r="AJ263" i="1"/>
  <c r="BA263" i="1"/>
  <c r="AL263" i="1"/>
  <c r="BB263" i="1"/>
  <c r="AQ263" i="1"/>
  <c r="AR263" i="1"/>
  <c r="AT263" i="1"/>
  <c r="BC263" i="1"/>
  <c r="AS263" i="1"/>
  <c r="AU263" i="1"/>
  <c r="AV263" i="1"/>
  <c r="AW263" i="1"/>
  <c r="AX263" i="1"/>
  <c r="BE263" i="1"/>
  <c r="AJ231" i="1"/>
  <c r="BA231" i="1"/>
  <c r="AL231" i="1"/>
  <c r="BB231" i="1"/>
  <c r="AQ231" i="1"/>
  <c r="AR231" i="1"/>
  <c r="AT231" i="1"/>
  <c r="BC231" i="1"/>
  <c r="AS231" i="1"/>
  <c r="AU231" i="1"/>
  <c r="AV231" i="1"/>
  <c r="AW231" i="1"/>
  <c r="AX231" i="1"/>
  <c r="BE231" i="1"/>
  <c r="AT565" i="1"/>
  <c r="BC565" i="1"/>
  <c r="AJ149" i="1"/>
  <c r="BA149" i="1"/>
  <c r="AL149" i="1"/>
  <c r="BB149" i="1"/>
  <c r="AQ149" i="1"/>
  <c r="AR149" i="1"/>
  <c r="AT149" i="1"/>
  <c r="BC149" i="1"/>
  <c r="AS149" i="1"/>
  <c r="AU149" i="1"/>
  <c r="AV149" i="1"/>
  <c r="AW149" i="1"/>
  <c r="AX149" i="1"/>
  <c r="BE149" i="1"/>
  <c r="AT487" i="1"/>
  <c r="BC487" i="1"/>
  <c r="AJ107" i="1"/>
  <c r="BA107" i="1"/>
  <c r="AL107" i="1"/>
  <c r="BB107" i="1"/>
  <c r="AQ107" i="1"/>
  <c r="AR107" i="1"/>
  <c r="AT107" i="1"/>
  <c r="BC107" i="1"/>
  <c r="AS107" i="1"/>
  <c r="AU107" i="1"/>
  <c r="AV107" i="1"/>
  <c r="AW107" i="1"/>
  <c r="AX107" i="1"/>
  <c r="BE107" i="1"/>
  <c r="AJ399" i="1"/>
  <c r="BA399" i="1"/>
  <c r="AL399" i="1"/>
  <c r="BB399" i="1"/>
  <c r="AQ399" i="1"/>
  <c r="AR399" i="1"/>
  <c r="AT399" i="1"/>
  <c r="BC399" i="1"/>
  <c r="AS399" i="1"/>
  <c r="AU399" i="1"/>
  <c r="AV399" i="1"/>
  <c r="AW399" i="1"/>
  <c r="AX399" i="1"/>
  <c r="BE399" i="1"/>
  <c r="AT598" i="1"/>
  <c r="BC598" i="1"/>
  <c r="AJ366" i="1"/>
  <c r="BA366" i="1"/>
  <c r="AL366" i="1"/>
  <c r="BB366" i="1"/>
  <c r="AQ366" i="1"/>
  <c r="AR366" i="1"/>
  <c r="AT366" i="1"/>
  <c r="BC366" i="1"/>
  <c r="AS366" i="1"/>
  <c r="AU366" i="1"/>
  <c r="AV366" i="1"/>
  <c r="AW366" i="1"/>
  <c r="AX366" i="1"/>
  <c r="BE366" i="1"/>
  <c r="AJ212" i="1"/>
  <c r="BA212" i="1"/>
  <c r="AL212" i="1"/>
  <c r="BB212" i="1"/>
  <c r="AQ212" i="1"/>
  <c r="AR212" i="1"/>
  <c r="AT212" i="1"/>
  <c r="BC212" i="1"/>
  <c r="AS212" i="1"/>
  <c r="AU212" i="1"/>
  <c r="AV212" i="1"/>
  <c r="AW212" i="1"/>
  <c r="AX212" i="1"/>
  <c r="BE212" i="1"/>
  <c r="AJ289" i="1"/>
  <c r="BA289" i="1"/>
  <c r="AL289" i="1"/>
  <c r="BB289" i="1"/>
  <c r="AQ289" i="1"/>
  <c r="AR289" i="1"/>
  <c r="AT289" i="1"/>
  <c r="BC289" i="1"/>
  <c r="AS289" i="1"/>
  <c r="AU289" i="1"/>
  <c r="AV289" i="1"/>
  <c r="AW289" i="1"/>
  <c r="AX289" i="1"/>
  <c r="BE289" i="1"/>
  <c r="AJ429" i="1"/>
  <c r="BA429" i="1"/>
  <c r="AL429" i="1"/>
  <c r="BB429" i="1"/>
  <c r="AQ429" i="1"/>
  <c r="AR429" i="1"/>
  <c r="AT429" i="1"/>
  <c r="BC429" i="1"/>
  <c r="AS429" i="1"/>
  <c r="AU429" i="1"/>
  <c r="AV429" i="1"/>
  <c r="AW429" i="1"/>
  <c r="AX429" i="1"/>
  <c r="BE429" i="1"/>
  <c r="AJ430" i="1"/>
  <c r="BA430" i="1"/>
  <c r="AL430" i="1"/>
  <c r="BB430" i="1"/>
  <c r="AQ430" i="1"/>
  <c r="AR430" i="1"/>
  <c r="AT430" i="1"/>
  <c r="BC430" i="1"/>
  <c r="AS430" i="1"/>
  <c r="AU430" i="1"/>
  <c r="AV430" i="1"/>
  <c r="AW430" i="1"/>
  <c r="AX430" i="1"/>
  <c r="BE430" i="1"/>
  <c r="AT594" i="1"/>
  <c r="BC594" i="1"/>
  <c r="AJ128" i="1"/>
  <c r="BA128" i="1"/>
  <c r="AL128" i="1"/>
  <c r="BB128" i="1"/>
  <c r="AQ128" i="1"/>
  <c r="AR128" i="1"/>
  <c r="AT128" i="1"/>
  <c r="BC128" i="1"/>
  <c r="AS128" i="1"/>
  <c r="AU128" i="1"/>
  <c r="AV128" i="1"/>
  <c r="AW128" i="1"/>
  <c r="AX128" i="1"/>
  <c r="BE128" i="1"/>
  <c r="AJ158" i="1"/>
  <c r="BA158" i="1"/>
  <c r="AL158" i="1"/>
  <c r="BB158" i="1"/>
  <c r="AQ158" i="1"/>
  <c r="AR158" i="1"/>
  <c r="AT158" i="1"/>
  <c r="BC158" i="1"/>
  <c r="AS158" i="1"/>
  <c r="AU158" i="1"/>
  <c r="AV158" i="1"/>
  <c r="AW158" i="1"/>
  <c r="AX158" i="1"/>
  <c r="BE158" i="1"/>
  <c r="AJ410" i="1"/>
  <c r="BA410" i="1"/>
  <c r="AL410" i="1"/>
  <c r="BB410" i="1"/>
  <c r="AQ410" i="1"/>
  <c r="AR410" i="1"/>
  <c r="AT410" i="1"/>
  <c r="BC410" i="1"/>
  <c r="AS410" i="1"/>
  <c r="AU410" i="1"/>
  <c r="AV410" i="1"/>
  <c r="AW410" i="1"/>
  <c r="AX410" i="1"/>
  <c r="BE410" i="1"/>
  <c r="AT595" i="1"/>
  <c r="BC595" i="1"/>
  <c r="AJ185" i="1"/>
  <c r="BA185" i="1"/>
  <c r="AL185" i="1"/>
  <c r="BB185" i="1"/>
  <c r="AQ185" i="1"/>
  <c r="AR185" i="1"/>
  <c r="AT185" i="1"/>
  <c r="BC185" i="1"/>
  <c r="AS185" i="1"/>
  <c r="AU185" i="1"/>
  <c r="AV185" i="1"/>
  <c r="AW185" i="1"/>
  <c r="AX185" i="1"/>
  <c r="BE185" i="1"/>
  <c r="AJ367" i="1"/>
  <c r="BA367" i="1"/>
  <c r="AL367" i="1"/>
  <c r="BB367" i="1"/>
  <c r="AQ367" i="1"/>
  <c r="AR367" i="1"/>
  <c r="AT367" i="1"/>
  <c r="BC367" i="1"/>
  <c r="AS367" i="1"/>
  <c r="AU367" i="1"/>
  <c r="AV367" i="1"/>
  <c r="AW367" i="1"/>
  <c r="AX367" i="1"/>
  <c r="BE367" i="1"/>
  <c r="AT535" i="1"/>
  <c r="BC535" i="1"/>
  <c r="AT622" i="1"/>
  <c r="BC622" i="1"/>
  <c r="AJ381" i="1"/>
  <c r="BA381" i="1"/>
  <c r="AL381" i="1"/>
  <c r="BB381" i="1"/>
  <c r="AQ381" i="1"/>
  <c r="AR381" i="1"/>
  <c r="AT381" i="1"/>
  <c r="BC381" i="1"/>
  <c r="AS381" i="1"/>
  <c r="AU381" i="1"/>
  <c r="AV381" i="1"/>
  <c r="AW381" i="1"/>
  <c r="AX381" i="1"/>
  <c r="BE381" i="1"/>
  <c r="AT555" i="1"/>
  <c r="BC555" i="1"/>
  <c r="AJ159" i="1"/>
  <c r="BA159" i="1"/>
  <c r="AL159" i="1"/>
  <c r="BB159" i="1"/>
  <c r="AQ159" i="1"/>
  <c r="AR159" i="1"/>
  <c r="AT159" i="1"/>
  <c r="BC159" i="1"/>
  <c r="AS159" i="1"/>
  <c r="AU159" i="1"/>
  <c r="AV159" i="1"/>
  <c r="AW159" i="1"/>
  <c r="AX159" i="1"/>
  <c r="BE159" i="1"/>
  <c r="AT593" i="1"/>
  <c r="BC593" i="1"/>
  <c r="AT587" i="1"/>
  <c r="BC587" i="1"/>
  <c r="AT489" i="1"/>
  <c r="BC489" i="1"/>
  <c r="AT585" i="1"/>
  <c r="BC585" i="1"/>
  <c r="AJ100" i="1"/>
  <c r="BA100" i="1"/>
  <c r="AL100" i="1"/>
  <c r="BB100" i="1"/>
  <c r="AQ100" i="1"/>
  <c r="AR100" i="1"/>
  <c r="AT100" i="1"/>
  <c r="BC100" i="1"/>
  <c r="AS100" i="1"/>
  <c r="AU100" i="1"/>
  <c r="AV100" i="1"/>
  <c r="AW100" i="1"/>
  <c r="AX100" i="1"/>
  <c r="BE100" i="1"/>
  <c r="AJ105" i="1"/>
  <c r="BA105" i="1"/>
  <c r="AL105" i="1"/>
  <c r="BB105" i="1"/>
  <c r="AQ105" i="1"/>
  <c r="AR105" i="1"/>
  <c r="AT105" i="1"/>
  <c r="BC105" i="1"/>
  <c r="AS105" i="1"/>
  <c r="AU105" i="1"/>
  <c r="AV105" i="1"/>
  <c r="AW105" i="1"/>
  <c r="AX105" i="1"/>
  <c r="BE105" i="1"/>
  <c r="AJ142" i="1"/>
  <c r="BA142" i="1"/>
  <c r="AL142" i="1"/>
  <c r="BB142" i="1"/>
  <c r="AQ142" i="1"/>
  <c r="AR142" i="1"/>
  <c r="AT142" i="1"/>
  <c r="BC142" i="1"/>
  <c r="AS142" i="1"/>
  <c r="AU142" i="1"/>
  <c r="AV142" i="1"/>
  <c r="AW142" i="1"/>
  <c r="AX142" i="1"/>
  <c r="BE142" i="1"/>
  <c r="AJ380" i="1"/>
  <c r="BA380" i="1"/>
  <c r="AL380" i="1"/>
  <c r="BB380" i="1"/>
  <c r="AQ380" i="1"/>
  <c r="AR380" i="1"/>
  <c r="AT380" i="1"/>
  <c r="BC380" i="1"/>
  <c r="AS380" i="1"/>
  <c r="AU380" i="1"/>
  <c r="AV380" i="1"/>
  <c r="AW380" i="1"/>
  <c r="AX380" i="1"/>
  <c r="BE380" i="1"/>
  <c r="AT537" i="1"/>
  <c r="BC537" i="1"/>
  <c r="AT590" i="1"/>
  <c r="BC590" i="1"/>
  <c r="AJ232" i="1"/>
  <c r="BA232" i="1"/>
  <c r="AL232" i="1"/>
  <c r="BB232" i="1"/>
  <c r="AQ232" i="1"/>
  <c r="AR232" i="1"/>
  <c r="AT232" i="1"/>
  <c r="BC232" i="1"/>
  <c r="AS232" i="1"/>
  <c r="AU232" i="1"/>
  <c r="AV232" i="1"/>
  <c r="AW232" i="1"/>
  <c r="AX232" i="1"/>
  <c r="BE232" i="1"/>
  <c r="AJ104" i="1"/>
  <c r="BA104" i="1"/>
  <c r="AL104" i="1"/>
  <c r="BB104" i="1"/>
  <c r="AQ104" i="1"/>
  <c r="AR104" i="1"/>
  <c r="AT104" i="1"/>
  <c r="BC104" i="1"/>
  <c r="AS104" i="1"/>
  <c r="AU104" i="1"/>
  <c r="AV104" i="1"/>
  <c r="AW104" i="1"/>
  <c r="AX104" i="1"/>
  <c r="BE104" i="1"/>
  <c r="AJ194" i="1"/>
  <c r="BA194" i="1"/>
  <c r="AL194" i="1"/>
  <c r="BB194" i="1"/>
  <c r="AQ194" i="1"/>
  <c r="AR194" i="1"/>
  <c r="AT194" i="1"/>
  <c r="BC194" i="1"/>
  <c r="AS194" i="1"/>
  <c r="AU194" i="1"/>
  <c r="AV194" i="1"/>
  <c r="AW194" i="1"/>
  <c r="AX194" i="1"/>
  <c r="BE194" i="1"/>
  <c r="AJ198" i="1"/>
  <c r="BA198" i="1"/>
  <c r="AL198" i="1"/>
  <c r="BB198" i="1"/>
  <c r="AQ198" i="1"/>
  <c r="AR198" i="1"/>
  <c r="AT198" i="1"/>
  <c r="BC198" i="1"/>
  <c r="AS198" i="1"/>
  <c r="AU198" i="1"/>
  <c r="AV198" i="1"/>
  <c r="AW198" i="1"/>
  <c r="AX198" i="1"/>
  <c r="BE198" i="1"/>
  <c r="AJ222" i="1"/>
  <c r="BA222" i="1"/>
  <c r="AL222" i="1"/>
  <c r="BB222" i="1"/>
  <c r="AQ222" i="1"/>
  <c r="AR222" i="1"/>
  <c r="AT222" i="1"/>
  <c r="BC222" i="1"/>
  <c r="AS222" i="1"/>
  <c r="AU222" i="1"/>
  <c r="AV222" i="1"/>
  <c r="AW222" i="1"/>
  <c r="AX222" i="1"/>
  <c r="BE222" i="1"/>
  <c r="AJ233" i="1"/>
  <c r="BA233" i="1"/>
  <c r="AL233" i="1"/>
  <c r="BB233" i="1"/>
  <c r="AQ233" i="1"/>
  <c r="AR233" i="1"/>
  <c r="AT233" i="1"/>
  <c r="BC233" i="1"/>
  <c r="AS233" i="1"/>
  <c r="AU233" i="1"/>
  <c r="AV233" i="1"/>
  <c r="AW233" i="1"/>
  <c r="AX233" i="1"/>
  <c r="BE233" i="1"/>
  <c r="AJ103" i="1"/>
  <c r="BA103" i="1"/>
  <c r="AL103" i="1"/>
  <c r="BB103" i="1"/>
  <c r="AQ103" i="1"/>
  <c r="AR103" i="1"/>
  <c r="AT103" i="1"/>
  <c r="BC103" i="1"/>
  <c r="AS103" i="1"/>
  <c r="AU103" i="1"/>
  <c r="AV103" i="1"/>
  <c r="AW103" i="1"/>
  <c r="AX103" i="1"/>
  <c r="BE103" i="1"/>
  <c r="AT600" i="1"/>
  <c r="BC600" i="1"/>
  <c r="AT573" i="1"/>
  <c r="BC573" i="1"/>
  <c r="AT518" i="1"/>
  <c r="BC518" i="1"/>
  <c r="AJ152" i="1"/>
  <c r="BA152" i="1"/>
  <c r="AL152" i="1"/>
  <c r="BB152" i="1"/>
  <c r="AQ152" i="1"/>
  <c r="AR152" i="1"/>
  <c r="AT152" i="1"/>
  <c r="BC152" i="1"/>
  <c r="AS152" i="1"/>
  <c r="AU152" i="1"/>
  <c r="AV152" i="1"/>
  <c r="AW152" i="1"/>
  <c r="AX152" i="1"/>
  <c r="BE152" i="1"/>
  <c r="AJ462" i="1"/>
  <c r="BA462" i="1"/>
  <c r="AL462" i="1"/>
  <c r="BB462" i="1"/>
  <c r="AQ462" i="1"/>
  <c r="AR462" i="1"/>
  <c r="AT462" i="1"/>
  <c r="BC462" i="1"/>
  <c r="AS462" i="1"/>
  <c r="AU462" i="1"/>
  <c r="AV462" i="1"/>
  <c r="AW462" i="1"/>
  <c r="AX462" i="1"/>
  <c r="BE462" i="1"/>
  <c r="AT545" i="1"/>
  <c r="BC545" i="1"/>
  <c r="AJ274" i="1"/>
  <c r="BA274" i="1"/>
  <c r="AL274" i="1"/>
  <c r="BB274" i="1"/>
  <c r="AQ274" i="1"/>
  <c r="AR274" i="1"/>
  <c r="AT274" i="1"/>
  <c r="BC274" i="1"/>
  <c r="AS274" i="1"/>
  <c r="AU274" i="1"/>
  <c r="AV274" i="1"/>
  <c r="AW274" i="1"/>
  <c r="AX274" i="1"/>
  <c r="BE274" i="1"/>
  <c r="AT551" i="1"/>
  <c r="BC551" i="1"/>
  <c r="AJ234" i="1"/>
  <c r="BA234" i="1"/>
  <c r="AL234" i="1"/>
  <c r="BB234" i="1"/>
  <c r="AQ234" i="1"/>
  <c r="AR234" i="1"/>
  <c r="AT234" i="1"/>
  <c r="BC234" i="1"/>
  <c r="AS234" i="1"/>
  <c r="AU234" i="1"/>
  <c r="AV234" i="1"/>
  <c r="AW234" i="1"/>
  <c r="AX234" i="1"/>
  <c r="BE234" i="1"/>
  <c r="AJ144" i="1"/>
  <c r="BA144" i="1"/>
  <c r="AL144" i="1"/>
  <c r="BB144" i="1"/>
  <c r="AQ144" i="1"/>
  <c r="AR144" i="1"/>
  <c r="AT144" i="1"/>
  <c r="BC144" i="1"/>
  <c r="AS144" i="1"/>
  <c r="AU144" i="1"/>
  <c r="AV144" i="1"/>
  <c r="AW144" i="1"/>
  <c r="AX144" i="1"/>
  <c r="BE144" i="1"/>
  <c r="AT559" i="1"/>
  <c r="BC559" i="1"/>
  <c r="AT546" i="1"/>
  <c r="BC546" i="1"/>
  <c r="AT611" i="1"/>
  <c r="BC611" i="1"/>
  <c r="AT596" i="1"/>
  <c r="BC596" i="1"/>
  <c r="AJ250" i="1"/>
  <c r="BA250" i="1"/>
  <c r="AL250" i="1"/>
  <c r="BB250" i="1"/>
  <c r="AQ250" i="1"/>
  <c r="AR250" i="1"/>
  <c r="AT250" i="1"/>
  <c r="BC250" i="1"/>
  <c r="AS250" i="1"/>
  <c r="AU250" i="1"/>
  <c r="AV250" i="1"/>
  <c r="AW250" i="1"/>
  <c r="AX250" i="1"/>
  <c r="BE250" i="1"/>
  <c r="AT591" i="1"/>
  <c r="BC591" i="1"/>
  <c r="AJ127" i="1"/>
  <c r="BA127" i="1"/>
  <c r="AL127" i="1"/>
  <c r="BB127" i="1"/>
  <c r="AQ127" i="1"/>
  <c r="AR127" i="1"/>
  <c r="AT127" i="1"/>
  <c r="BC127" i="1"/>
  <c r="AS127" i="1"/>
  <c r="AU127" i="1"/>
  <c r="AV127" i="1"/>
  <c r="AW127" i="1"/>
  <c r="AX127" i="1"/>
  <c r="BE127" i="1"/>
  <c r="AJ235" i="1"/>
  <c r="BA235" i="1"/>
  <c r="AL235" i="1"/>
  <c r="BB235" i="1"/>
  <c r="AQ235" i="1"/>
  <c r="AR235" i="1"/>
  <c r="AT235" i="1"/>
  <c r="BC235" i="1"/>
  <c r="AS235" i="1"/>
  <c r="AU235" i="1"/>
  <c r="AV235" i="1"/>
  <c r="AW235" i="1"/>
  <c r="AX235" i="1"/>
  <c r="BE235" i="1"/>
  <c r="AT505" i="1"/>
  <c r="BC505" i="1"/>
  <c r="AT477" i="1"/>
  <c r="BC477" i="1"/>
  <c r="AJ115" i="1"/>
  <c r="BA115" i="1"/>
  <c r="AL115" i="1"/>
  <c r="BB115" i="1"/>
  <c r="AQ115" i="1"/>
  <c r="AR115" i="1"/>
  <c r="AT115" i="1"/>
  <c r="BC115" i="1"/>
  <c r="AS115" i="1"/>
  <c r="AU115" i="1"/>
  <c r="AV115" i="1"/>
  <c r="AW115" i="1"/>
  <c r="AX115" i="1"/>
  <c r="BE115" i="1"/>
  <c r="AT506" i="1"/>
  <c r="BC506" i="1"/>
  <c r="AJ384" i="1"/>
  <c r="BA384" i="1"/>
  <c r="AL384" i="1"/>
  <c r="BB384" i="1"/>
  <c r="AQ384" i="1"/>
  <c r="AR384" i="1"/>
  <c r="AT384" i="1"/>
  <c r="BC384" i="1"/>
  <c r="AS384" i="1"/>
  <c r="AU384" i="1"/>
  <c r="AV384" i="1"/>
  <c r="AW384" i="1"/>
  <c r="AX384" i="1"/>
  <c r="BE384" i="1"/>
  <c r="AT482" i="1"/>
  <c r="BC482" i="1"/>
  <c r="AJ236" i="1"/>
  <c r="BA236" i="1"/>
  <c r="AL236" i="1"/>
  <c r="BB236" i="1"/>
  <c r="AQ236" i="1"/>
  <c r="AR236" i="1"/>
  <c r="AT236" i="1"/>
  <c r="BC236" i="1"/>
  <c r="AS236" i="1"/>
  <c r="AU236" i="1"/>
  <c r="AV236" i="1"/>
  <c r="AW236" i="1"/>
  <c r="AX236" i="1"/>
  <c r="BE236" i="1"/>
  <c r="AJ199" i="1"/>
  <c r="BA199" i="1"/>
  <c r="AL199" i="1"/>
  <c r="BB199" i="1"/>
  <c r="AQ199" i="1"/>
  <c r="AR199" i="1"/>
  <c r="AT199" i="1"/>
  <c r="BC199" i="1"/>
  <c r="AS199" i="1"/>
  <c r="AU199" i="1"/>
  <c r="AV199" i="1"/>
  <c r="AW199" i="1"/>
  <c r="AX199" i="1"/>
  <c r="BE199" i="1"/>
  <c r="AJ370" i="1"/>
  <c r="BA370" i="1"/>
  <c r="AL370" i="1"/>
  <c r="BB370" i="1"/>
  <c r="AQ370" i="1"/>
  <c r="AR370" i="1"/>
  <c r="AT370" i="1"/>
  <c r="BC370" i="1"/>
  <c r="AS370" i="1"/>
  <c r="AU370" i="1"/>
  <c r="AV370" i="1"/>
  <c r="AW370" i="1"/>
  <c r="AX370" i="1"/>
  <c r="BE370" i="1"/>
  <c r="AT623" i="1"/>
  <c r="BC623" i="1"/>
  <c r="AJ117" i="1"/>
  <c r="BA117" i="1"/>
  <c r="AL117" i="1"/>
  <c r="BB117" i="1"/>
  <c r="AQ117" i="1"/>
  <c r="AR117" i="1"/>
  <c r="AT117" i="1"/>
  <c r="BC117" i="1"/>
  <c r="AS117" i="1"/>
  <c r="AU117" i="1"/>
  <c r="AV117" i="1"/>
  <c r="AW117" i="1"/>
  <c r="AX117" i="1"/>
  <c r="BE117" i="1"/>
  <c r="AT576" i="1"/>
  <c r="BC576" i="1"/>
  <c r="AJ124" i="1"/>
  <c r="BA124" i="1"/>
  <c r="AL124" i="1"/>
  <c r="BB124" i="1"/>
  <c r="AQ124" i="1"/>
  <c r="AR124" i="1"/>
  <c r="AT124" i="1"/>
  <c r="BC124" i="1"/>
  <c r="AS124" i="1"/>
  <c r="AU124" i="1"/>
  <c r="AV124" i="1"/>
  <c r="AW124" i="1"/>
  <c r="AX124" i="1"/>
  <c r="BE124" i="1"/>
  <c r="AJ220" i="1"/>
  <c r="BA220" i="1"/>
  <c r="AL220" i="1"/>
  <c r="BB220" i="1"/>
  <c r="AQ220" i="1"/>
  <c r="AR220" i="1"/>
  <c r="AT220" i="1"/>
  <c r="BC220" i="1"/>
  <c r="AS220" i="1"/>
  <c r="AU220" i="1"/>
  <c r="AV220" i="1"/>
  <c r="AW220" i="1"/>
  <c r="AX220" i="1"/>
  <c r="BE220" i="1"/>
  <c r="AT512" i="1"/>
  <c r="BC512" i="1"/>
  <c r="AT627" i="1"/>
  <c r="BC627" i="1"/>
  <c r="AT569" i="1"/>
  <c r="BC569" i="1"/>
  <c r="AJ200" i="1"/>
  <c r="BA200" i="1"/>
  <c r="AL200" i="1"/>
  <c r="BB200" i="1"/>
  <c r="AQ200" i="1"/>
  <c r="AR200" i="1"/>
  <c r="AT200" i="1"/>
  <c r="BC200" i="1"/>
  <c r="AS200" i="1"/>
  <c r="AU200" i="1"/>
  <c r="AV200" i="1"/>
  <c r="AW200" i="1"/>
  <c r="AX200" i="1"/>
  <c r="BE200" i="1"/>
  <c r="AT513" i="1"/>
  <c r="BC513" i="1"/>
  <c r="AT564" i="1"/>
  <c r="BC564" i="1"/>
  <c r="AJ121" i="1"/>
  <c r="BA121" i="1"/>
  <c r="AL121" i="1"/>
  <c r="BB121" i="1"/>
  <c r="AQ121" i="1"/>
  <c r="AR121" i="1"/>
  <c r="AT121" i="1"/>
  <c r="BC121" i="1"/>
  <c r="AS121" i="1"/>
  <c r="AU121" i="1"/>
  <c r="AV121" i="1"/>
  <c r="AW121" i="1"/>
  <c r="AX121" i="1"/>
  <c r="BE121" i="1"/>
  <c r="AJ313" i="1"/>
  <c r="BA313" i="1"/>
  <c r="AL313" i="1"/>
  <c r="BB313" i="1"/>
  <c r="AQ313" i="1"/>
  <c r="AR313" i="1"/>
  <c r="AT313" i="1"/>
  <c r="BC313" i="1"/>
  <c r="AS313" i="1"/>
  <c r="AU313" i="1"/>
  <c r="AV313" i="1"/>
  <c r="AW313" i="1"/>
  <c r="AX313" i="1"/>
  <c r="BE313" i="1"/>
  <c r="AT549" i="1"/>
  <c r="BC549" i="1"/>
  <c r="AT542" i="1"/>
  <c r="BC542" i="1"/>
  <c r="AT540" i="1"/>
  <c r="BC540" i="1"/>
  <c r="AJ116" i="1"/>
  <c r="BA116" i="1"/>
  <c r="AL116" i="1"/>
  <c r="BB116" i="1"/>
  <c r="AQ116" i="1"/>
  <c r="AR116" i="1"/>
  <c r="AT116" i="1"/>
  <c r="BC116" i="1"/>
  <c r="AS116" i="1"/>
  <c r="AU116" i="1"/>
  <c r="AV116" i="1"/>
  <c r="AW116" i="1"/>
  <c r="AX116" i="1"/>
  <c r="BE116" i="1"/>
  <c r="AT539" i="1"/>
  <c r="BC539" i="1"/>
  <c r="AT615" i="1"/>
  <c r="BC615" i="1"/>
  <c r="AT504" i="1"/>
  <c r="BC504" i="1"/>
  <c r="AT589" i="1"/>
  <c r="BC589" i="1"/>
  <c r="AT544" i="1"/>
  <c r="BC544" i="1"/>
  <c r="AJ342" i="1"/>
  <c r="BA342" i="1"/>
  <c r="AL342" i="1"/>
  <c r="BB342" i="1"/>
  <c r="AQ342" i="1"/>
  <c r="AR342" i="1"/>
  <c r="AT342" i="1"/>
  <c r="BC342" i="1"/>
  <c r="AS342" i="1"/>
  <c r="AU342" i="1"/>
  <c r="AV342" i="1"/>
  <c r="AW342" i="1"/>
  <c r="AX342" i="1"/>
  <c r="BE342" i="1"/>
  <c r="AJ323" i="1"/>
  <c r="BA323" i="1"/>
  <c r="AL323" i="1"/>
  <c r="BB323" i="1"/>
  <c r="AQ323" i="1"/>
  <c r="AR323" i="1"/>
  <c r="AT323" i="1"/>
  <c r="BC323" i="1"/>
  <c r="AS323" i="1"/>
  <c r="AU323" i="1"/>
  <c r="AV323" i="1"/>
  <c r="AW323" i="1"/>
  <c r="AX323" i="1"/>
  <c r="BE323" i="1"/>
  <c r="AT494" i="1"/>
  <c r="BC494" i="1"/>
  <c r="AJ277" i="1"/>
  <c r="BA277" i="1"/>
  <c r="AL277" i="1"/>
  <c r="BB277" i="1"/>
  <c r="AQ277" i="1"/>
  <c r="AR277" i="1"/>
  <c r="AT277" i="1"/>
  <c r="BC277" i="1"/>
  <c r="AS277" i="1"/>
  <c r="AU277" i="1"/>
  <c r="AV277" i="1"/>
  <c r="AW277" i="1"/>
  <c r="AX277" i="1"/>
  <c r="BE277" i="1"/>
  <c r="AJ320" i="1"/>
  <c r="BA320" i="1"/>
  <c r="AL320" i="1"/>
  <c r="BB320" i="1"/>
  <c r="AQ320" i="1"/>
  <c r="AR320" i="1"/>
  <c r="AT320" i="1"/>
  <c r="BC320" i="1"/>
  <c r="AS320" i="1"/>
  <c r="AU320" i="1"/>
  <c r="AV320" i="1"/>
  <c r="AW320" i="1"/>
  <c r="AX320" i="1"/>
  <c r="BE320" i="1"/>
  <c r="AT604" i="1"/>
  <c r="BC604" i="1"/>
  <c r="AT502" i="1"/>
  <c r="BC502" i="1"/>
  <c r="AT488" i="1"/>
  <c r="BC488" i="1"/>
  <c r="AT509" i="1"/>
  <c r="BC509" i="1"/>
  <c r="AT610" i="1"/>
  <c r="BC610" i="1"/>
  <c r="AJ136" i="1"/>
  <c r="BA136" i="1"/>
  <c r="AL136" i="1"/>
  <c r="BB136" i="1"/>
  <c r="AQ136" i="1"/>
  <c r="AR136" i="1"/>
  <c r="AT136" i="1"/>
  <c r="BC136" i="1"/>
  <c r="AS136" i="1"/>
  <c r="AU136" i="1"/>
  <c r="AV136" i="1"/>
  <c r="AW136" i="1"/>
  <c r="AX136" i="1"/>
  <c r="BE136" i="1"/>
  <c r="AJ431" i="1"/>
  <c r="BA431" i="1"/>
  <c r="AL431" i="1"/>
  <c r="BB431" i="1"/>
  <c r="AQ431" i="1"/>
  <c r="AR431" i="1"/>
  <c r="AT431" i="1"/>
  <c r="BC431" i="1"/>
  <c r="AS431" i="1"/>
  <c r="AU431" i="1"/>
  <c r="AV431" i="1"/>
  <c r="AW431" i="1"/>
  <c r="AX431" i="1"/>
  <c r="BE431" i="1"/>
  <c r="AT515" i="1"/>
  <c r="BC515" i="1"/>
  <c r="AJ394" i="1"/>
  <c r="BA394" i="1"/>
  <c r="AL394" i="1"/>
  <c r="BB394" i="1"/>
  <c r="AQ394" i="1"/>
  <c r="AR394" i="1"/>
  <c r="AT394" i="1"/>
  <c r="BC394" i="1"/>
  <c r="AS394" i="1"/>
  <c r="AU394" i="1"/>
  <c r="AV394" i="1"/>
  <c r="AW394" i="1"/>
  <c r="AX394" i="1"/>
  <c r="BE394" i="1"/>
  <c r="AT581" i="1"/>
  <c r="BC581" i="1"/>
  <c r="AT603" i="1"/>
  <c r="BC603" i="1"/>
  <c r="AT605" i="1"/>
  <c r="BC605" i="1"/>
  <c r="AT558" i="1"/>
  <c r="BC558" i="1"/>
  <c r="AT567" i="1"/>
  <c r="BC567" i="1"/>
  <c r="AJ303" i="1"/>
  <c r="BA303" i="1"/>
  <c r="AL303" i="1"/>
  <c r="BB303" i="1"/>
  <c r="AQ303" i="1"/>
  <c r="AR303" i="1"/>
  <c r="AT303" i="1"/>
  <c r="BC303" i="1"/>
  <c r="AS303" i="1"/>
  <c r="AU303" i="1"/>
  <c r="AV303" i="1"/>
  <c r="AW303" i="1"/>
  <c r="AX303" i="1"/>
  <c r="BE303" i="1"/>
  <c r="AJ451" i="1"/>
  <c r="BA451" i="1"/>
  <c r="AL451" i="1"/>
  <c r="BB451" i="1"/>
  <c r="AQ451" i="1"/>
  <c r="AR451" i="1"/>
  <c r="AT451" i="1"/>
  <c r="BC451" i="1"/>
  <c r="AS451" i="1"/>
  <c r="AU451" i="1"/>
  <c r="AV451" i="1"/>
  <c r="AW451" i="1"/>
  <c r="AX451" i="1"/>
  <c r="BE451" i="1"/>
  <c r="AT609" i="1"/>
  <c r="BC609" i="1"/>
  <c r="AT616" i="1"/>
  <c r="BC616" i="1"/>
  <c r="AJ361" i="1"/>
  <c r="BA361" i="1"/>
  <c r="AL361" i="1"/>
  <c r="BB361" i="1"/>
  <c r="AQ361" i="1"/>
  <c r="AR361" i="1"/>
  <c r="AT361" i="1"/>
  <c r="BC361" i="1"/>
  <c r="AS361" i="1"/>
  <c r="AU361" i="1"/>
  <c r="AV361" i="1"/>
  <c r="AW361" i="1"/>
  <c r="AX361" i="1"/>
  <c r="BE361" i="1"/>
  <c r="AT620" i="1"/>
  <c r="BC620" i="1"/>
  <c r="AT516" i="1"/>
  <c r="BC516" i="1"/>
  <c r="AJ438" i="1"/>
  <c r="BA438" i="1"/>
  <c r="AL438" i="1"/>
  <c r="BB438" i="1"/>
  <c r="AQ438" i="1"/>
  <c r="AR438" i="1"/>
  <c r="AT438" i="1"/>
  <c r="BC438" i="1"/>
  <c r="AS438" i="1"/>
  <c r="AU438" i="1"/>
  <c r="AV438" i="1"/>
  <c r="AW438" i="1"/>
  <c r="AX438" i="1"/>
  <c r="BE438" i="1"/>
  <c r="AO417" i="1"/>
  <c r="AP417" i="1"/>
  <c r="AO195" i="1"/>
  <c r="AP195" i="1"/>
  <c r="AO373" i="1"/>
  <c r="AP373" i="1"/>
  <c r="AO485" i="1"/>
  <c r="AP485" i="1"/>
  <c r="AO227" i="1"/>
  <c r="AP227" i="1"/>
  <c r="AO363" i="1"/>
  <c r="AP363" i="1"/>
  <c r="AO175" i="1"/>
  <c r="AP175" i="1"/>
  <c r="AO423" i="1"/>
  <c r="AP423" i="1"/>
  <c r="AO285" i="1"/>
  <c r="AP285" i="1"/>
  <c r="AO561" i="1"/>
  <c r="AP561" i="1"/>
  <c r="AO173" i="1"/>
  <c r="AP173" i="1"/>
  <c r="AO406" i="1"/>
  <c r="AP406" i="1"/>
  <c r="AO214" i="1"/>
  <c r="AP214" i="1"/>
  <c r="AO129" i="1"/>
  <c r="AP129" i="1"/>
  <c r="AO398" i="1"/>
  <c r="AP398" i="1"/>
  <c r="AO191" i="1"/>
  <c r="AP191" i="1"/>
  <c r="AO205" i="1"/>
  <c r="AP205" i="1"/>
  <c r="AO265" i="1"/>
  <c r="AP265" i="1"/>
  <c r="AO359" i="1"/>
  <c r="AP359" i="1"/>
  <c r="AO376" i="1"/>
  <c r="AP376" i="1"/>
  <c r="AO491" i="1"/>
  <c r="AP491" i="1"/>
  <c r="AO209" i="1"/>
  <c r="AP209" i="1"/>
  <c r="AO486" i="1"/>
  <c r="AP486" i="1"/>
  <c r="AO352" i="1"/>
  <c r="AP352" i="1"/>
  <c r="AO322" i="1"/>
  <c r="AP322" i="1"/>
  <c r="AO353" i="1"/>
  <c r="AP353" i="1"/>
  <c r="AO282" i="1"/>
  <c r="AP282" i="1"/>
  <c r="AO111" i="1"/>
  <c r="AP111" i="1"/>
  <c r="AO172" i="1"/>
  <c r="AP172" i="1"/>
  <c r="AO141" i="1"/>
  <c r="AP141" i="1"/>
  <c r="AO239" i="1"/>
  <c r="AP239" i="1"/>
  <c r="AO318" i="1"/>
  <c r="AP318" i="1"/>
  <c r="AO283" i="1"/>
  <c r="AP283" i="1"/>
  <c r="AO137" i="1"/>
  <c r="AP137" i="1"/>
  <c r="AO157" i="1"/>
  <c r="AP157" i="1"/>
  <c r="AO306" i="1"/>
  <c r="AP306" i="1"/>
  <c r="AO572" i="1"/>
  <c r="AP572" i="1"/>
  <c r="AO261" i="1"/>
  <c r="AP261" i="1"/>
  <c r="AO228" i="1"/>
  <c r="AP228" i="1"/>
  <c r="AO532" i="1"/>
  <c r="AP532" i="1"/>
  <c r="AO597" i="1"/>
  <c r="AP597" i="1"/>
  <c r="AO254" i="1"/>
  <c r="AP254" i="1"/>
  <c r="AO162" i="1"/>
  <c r="AP162" i="1"/>
  <c r="AO405" i="1"/>
  <c r="AP405" i="1"/>
  <c r="AO577" i="1"/>
  <c r="AP577" i="1"/>
  <c r="AO123" i="1"/>
  <c r="AP123" i="1"/>
  <c r="AO533" i="1"/>
  <c r="AP533" i="1"/>
  <c r="AO473" i="1"/>
  <c r="AP473" i="1"/>
  <c r="AO601" i="1"/>
  <c r="AP601" i="1"/>
  <c r="AO346" i="1"/>
  <c r="AP346" i="1"/>
  <c r="AO275" i="1"/>
  <c r="AP275" i="1"/>
  <c r="AO476" i="1"/>
  <c r="AP476" i="1"/>
  <c r="AO492" i="1"/>
  <c r="AP492" i="1"/>
  <c r="AO478" i="1"/>
  <c r="AP478" i="1"/>
  <c r="AO606" i="1"/>
  <c r="AP606" i="1"/>
  <c r="AO311" i="1"/>
  <c r="AP311" i="1"/>
  <c r="AO248" i="1"/>
  <c r="AP248" i="1"/>
  <c r="AO578" i="1"/>
  <c r="AP578" i="1"/>
  <c r="AO229" i="1"/>
  <c r="AP229" i="1"/>
  <c r="AO293" i="1"/>
  <c r="AP293" i="1"/>
  <c r="AO246" i="1"/>
  <c r="AP246" i="1"/>
  <c r="AO618" i="1"/>
  <c r="AP618" i="1"/>
  <c r="AO382" i="1"/>
  <c r="AP382" i="1"/>
  <c r="AO592" i="1"/>
  <c r="AP592" i="1"/>
  <c r="AO550" i="1"/>
  <c r="AP550" i="1"/>
  <c r="AO189" i="1"/>
  <c r="AP189" i="1"/>
  <c r="AO441" i="1"/>
  <c r="AP441" i="1"/>
  <c r="AO240" i="1"/>
  <c r="AP240" i="1"/>
  <c r="AO556" i="1"/>
  <c r="AP556" i="1"/>
  <c r="AO541" i="1"/>
  <c r="AP541" i="1"/>
  <c r="AO259" i="1"/>
  <c r="AP259" i="1"/>
  <c r="AO350" i="1"/>
  <c r="AP350" i="1"/>
  <c r="AO230" i="1"/>
  <c r="AP230" i="1"/>
  <c r="AO156" i="1"/>
  <c r="AP156" i="1"/>
  <c r="AO479" i="1"/>
  <c r="AP479" i="1"/>
  <c r="AO176" i="1"/>
  <c r="AP176" i="1"/>
  <c r="AO614" i="1"/>
  <c r="AP614" i="1"/>
  <c r="AO295" i="1"/>
  <c r="AP295" i="1"/>
  <c r="AO317" i="1"/>
  <c r="AP317" i="1"/>
  <c r="AO583" i="1"/>
  <c r="AP583" i="1"/>
  <c r="AO464" i="1"/>
  <c r="AP464" i="1"/>
  <c r="AO113" i="1"/>
  <c r="AP113" i="1"/>
  <c r="AO412" i="1"/>
  <c r="AP412" i="1"/>
  <c r="AO266" i="1"/>
  <c r="AP266" i="1"/>
  <c r="AO174" i="1"/>
  <c r="AP174" i="1"/>
  <c r="AO568" i="1"/>
  <c r="AP568" i="1"/>
  <c r="AO465" i="1"/>
  <c r="AP465" i="1"/>
  <c r="AO223" i="1"/>
  <c r="AP223" i="1"/>
  <c r="AO101" i="1"/>
  <c r="AP101" i="1"/>
  <c r="AO276" i="1"/>
  <c r="AP276" i="1"/>
  <c r="AO102" i="1"/>
  <c r="AP102" i="1"/>
  <c r="AO169" i="1"/>
  <c r="AP169" i="1"/>
  <c r="AO330" i="1"/>
  <c r="AP330" i="1"/>
  <c r="AO407" i="1"/>
  <c r="AP407" i="1"/>
  <c r="AO332" i="1"/>
  <c r="AP332" i="1"/>
  <c r="AO514" i="1"/>
  <c r="AP514" i="1"/>
  <c r="AO224" i="1"/>
  <c r="AP224" i="1"/>
  <c r="AO273" i="1"/>
  <c r="AP273" i="1"/>
  <c r="AO268" i="1"/>
  <c r="AP268" i="1"/>
  <c r="AO586" i="1"/>
  <c r="AP586" i="1"/>
  <c r="AO251" i="1"/>
  <c r="AP251" i="1"/>
  <c r="AO360" i="1"/>
  <c r="AP360" i="1"/>
  <c r="AO383" i="1"/>
  <c r="AP383" i="1"/>
  <c r="AO624" i="1"/>
  <c r="AO249" i="1"/>
  <c r="AP249" i="1"/>
  <c r="AO456" i="1"/>
  <c r="AP456" i="1"/>
  <c r="AO480" i="1"/>
  <c r="AP480" i="1"/>
  <c r="AO612" i="1"/>
  <c r="AP612" i="1"/>
  <c r="AO507" i="1"/>
  <c r="AP507" i="1"/>
  <c r="AO109" i="1"/>
  <c r="AP109" i="1"/>
  <c r="AO344" i="1"/>
  <c r="AP344" i="1"/>
  <c r="AO499" i="1"/>
  <c r="AP499" i="1"/>
  <c r="AO106" i="1"/>
  <c r="AP106" i="1"/>
  <c r="AO196" i="1"/>
  <c r="AP196" i="1"/>
  <c r="AO548" i="1"/>
  <c r="AP548" i="1"/>
  <c r="AO213" i="1"/>
  <c r="AP213" i="1"/>
  <c r="AO574" i="1"/>
  <c r="AP574" i="1"/>
  <c r="AO314" i="1"/>
  <c r="AP314" i="1"/>
  <c r="AO425" i="1"/>
  <c r="AP425" i="1"/>
  <c r="AO197" i="1"/>
  <c r="AP197" i="1"/>
  <c r="AO299" i="1"/>
  <c r="AP299" i="1"/>
  <c r="AO538" i="1"/>
  <c r="AP538" i="1"/>
  <c r="AO455" i="1"/>
  <c r="AP455" i="1"/>
  <c r="AO501" i="1"/>
  <c r="AP501" i="1"/>
  <c r="AO193" i="1"/>
  <c r="AP193" i="1"/>
  <c r="AO118" i="1"/>
  <c r="AP118" i="1"/>
  <c r="AO270" i="1"/>
  <c r="AP270" i="1"/>
  <c r="AO621" i="1"/>
  <c r="AP621" i="1"/>
  <c r="AO547" i="1"/>
  <c r="AP547" i="1"/>
  <c r="AO557" i="1"/>
  <c r="AP557" i="1"/>
  <c r="AO475" i="1"/>
  <c r="AP475" i="1"/>
  <c r="AO161" i="1"/>
  <c r="AP161" i="1"/>
  <c r="AO108" i="1"/>
  <c r="AP108" i="1"/>
  <c r="AO263" i="1"/>
  <c r="AP263" i="1"/>
  <c r="AO231" i="1"/>
  <c r="AP231" i="1"/>
  <c r="AO565" i="1"/>
  <c r="AP565" i="1"/>
  <c r="AO149" i="1"/>
  <c r="AP149" i="1"/>
  <c r="AO487" i="1"/>
  <c r="AP487" i="1"/>
  <c r="AO107" i="1"/>
  <c r="AP107" i="1"/>
  <c r="AO399" i="1"/>
  <c r="AP399" i="1"/>
  <c r="AO598" i="1"/>
  <c r="AP598" i="1"/>
  <c r="AO366" i="1"/>
  <c r="AP366" i="1"/>
  <c r="AO212" i="1"/>
  <c r="AP212" i="1"/>
  <c r="AO289" i="1"/>
  <c r="AP289" i="1"/>
  <c r="AO429" i="1"/>
  <c r="AP429" i="1"/>
  <c r="AO430" i="1"/>
  <c r="AP430" i="1"/>
  <c r="AO594" i="1"/>
  <c r="AP594" i="1"/>
  <c r="AO128" i="1"/>
  <c r="AP128" i="1"/>
  <c r="AO158" i="1"/>
  <c r="AP158" i="1"/>
  <c r="AO410" i="1"/>
  <c r="AP410" i="1"/>
  <c r="AO595" i="1"/>
  <c r="AP595" i="1"/>
  <c r="AO185" i="1"/>
  <c r="AP185" i="1"/>
  <c r="AO367" i="1"/>
  <c r="AP367" i="1"/>
  <c r="AO535" i="1"/>
  <c r="AP535" i="1"/>
  <c r="AO622" i="1"/>
  <c r="AP622" i="1"/>
  <c r="AO381" i="1"/>
  <c r="AP381" i="1"/>
  <c r="AO555" i="1"/>
  <c r="AP555" i="1"/>
  <c r="AO159" i="1"/>
  <c r="AP159" i="1"/>
  <c r="AO593" i="1"/>
  <c r="AP593" i="1"/>
  <c r="AO587" i="1"/>
  <c r="AP587" i="1"/>
  <c r="AO489" i="1"/>
  <c r="AP489" i="1"/>
  <c r="AO585" i="1"/>
  <c r="AP585" i="1"/>
  <c r="AO100" i="1"/>
  <c r="AP100" i="1"/>
  <c r="AO105" i="1"/>
  <c r="AP105" i="1"/>
  <c r="AO142" i="1"/>
  <c r="AP142" i="1"/>
  <c r="AO380" i="1"/>
  <c r="AP380" i="1"/>
  <c r="AO537" i="1"/>
  <c r="AP537" i="1"/>
  <c r="AO590" i="1"/>
  <c r="AP590" i="1"/>
  <c r="AO232" i="1"/>
  <c r="AP232" i="1"/>
  <c r="AO104" i="1"/>
  <c r="AP104" i="1"/>
  <c r="AO194" i="1"/>
  <c r="AP194" i="1"/>
  <c r="AO198" i="1"/>
  <c r="AP198" i="1"/>
  <c r="AO222" i="1"/>
  <c r="AP222" i="1"/>
  <c r="AO233" i="1"/>
  <c r="AP233" i="1"/>
  <c r="AO103" i="1"/>
  <c r="AP103" i="1"/>
  <c r="AO600" i="1"/>
  <c r="AP600" i="1"/>
  <c r="AO573" i="1"/>
  <c r="AP573" i="1"/>
  <c r="AO518" i="1"/>
  <c r="AP518" i="1"/>
  <c r="AO152" i="1"/>
  <c r="AP152" i="1"/>
  <c r="AO462" i="1"/>
  <c r="AP462" i="1"/>
  <c r="AO545" i="1"/>
  <c r="AP545" i="1"/>
  <c r="AO274" i="1"/>
  <c r="AP274" i="1"/>
  <c r="AO551" i="1"/>
  <c r="AP551" i="1"/>
  <c r="AO234" i="1"/>
  <c r="AP234" i="1"/>
  <c r="AO144" i="1"/>
  <c r="AP144" i="1"/>
  <c r="AO559" i="1"/>
  <c r="AP559" i="1"/>
  <c r="AO546" i="1"/>
  <c r="AP546" i="1"/>
  <c r="AO611" i="1"/>
  <c r="AP611" i="1"/>
  <c r="AO596" i="1"/>
  <c r="AP596" i="1"/>
  <c r="AO250" i="1"/>
  <c r="AP250" i="1"/>
  <c r="AO591" i="1"/>
  <c r="AP591" i="1"/>
  <c r="AO127" i="1"/>
  <c r="AP127" i="1"/>
  <c r="AO235" i="1"/>
  <c r="AP235" i="1"/>
  <c r="AO505" i="1"/>
  <c r="AP505" i="1"/>
  <c r="AO477" i="1"/>
  <c r="AP477" i="1"/>
  <c r="AO115" i="1"/>
  <c r="AP115" i="1"/>
  <c r="AO506" i="1"/>
  <c r="AP506" i="1"/>
  <c r="AO384" i="1"/>
  <c r="AP384" i="1"/>
  <c r="AO482" i="1"/>
  <c r="AP482" i="1"/>
  <c r="AO236" i="1"/>
  <c r="AP236" i="1"/>
  <c r="AO199" i="1"/>
  <c r="AP199" i="1"/>
  <c r="AO370" i="1"/>
  <c r="AP370" i="1"/>
  <c r="AO623" i="1"/>
  <c r="AP623" i="1"/>
  <c r="AO117" i="1"/>
  <c r="AP117" i="1"/>
  <c r="AO576" i="1"/>
  <c r="AP576" i="1"/>
  <c r="AO124" i="1"/>
  <c r="AP124" i="1"/>
  <c r="AO220" i="1"/>
  <c r="AP220" i="1"/>
  <c r="AO512" i="1"/>
  <c r="AP512" i="1"/>
  <c r="AO627" i="1"/>
  <c r="AP627" i="1"/>
  <c r="AO569" i="1"/>
  <c r="AP569" i="1"/>
  <c r="AO200" i="1"/>
  <c r="AP200" i="1"/>
  <c r="AO513" i="1"/>
  <c r="AP513" i="1"/>
  <c r="AO564" i="1"/>
  <c r="AP564" i="1"/>
  <c r="AO121" i="1"/>
  <c r="AP121" i="1"/>
  <c r="AO313" i="1"/>
  <c r="AP313" i="1"/>
  <c r="AO549" i="1"/>
  <c r="AP549" i="1"/>
  <c r="AO542" i="1"/>
  <c r="AP542" i="1"/>
  <c r="AO540" i="1"/>
  <c r="AP540" i="1"/>
  <c r="AO116" i="1"/>
  <c r="AP116" i="1"/>
  <c r="AO539" i="1"/>
  <c r="AP539" i="1"/>
  <c r="AO615" i="1"/>
  <c r="AP615" i="1"/>
  <c r="AO504" i="1"/>
  <c r="AP504" i="1"/>
  <c r="AO589" i="1"/>
  <c r="AP589" i="1"/>
  <c r="AO544" i="1"/>
  <c r="AP544" i="1"/>
  <c r="AO342" i="1"/>
  <c r="AP342" i="1"/>
  <c r="AO323" i="1"/>
  <c r="AP323" i="1"/>
  <c r="AO494" i="1"/>
  <c r="AP494" i="1"/>
  <c r="AO277" i="1"/>
  <c r="AP277" i="1"/>
  <c r="AO320" i="1"/>
  <c r="AP320" i="1"/>
  <c r="AO604" i="1"/>
  <c r="AP604" i="1"/>
  <c r="AO502" i="1"/>
  <c r="AP502" i="1"/>
  <c r="AO488" i="1"/>
  <c r="AP488" i="1"/>
  <c r="AO509" i="1"/>
  <c r="AP509" i="1"/>
  <c r="AO610" i="1"/>
  <c r="AP610" i="1"/>
  <c r="AO136" i="1"/>
  <c r="AP136" i="1"/>
  <c r="AO431" i="1"/>
  <c r="AP431" i="1"/>
  <c r="AO515" i="1"/>
  <c r="AP515" i="1"/>
  <c r="AO394" i="1"/>
  <c r="AP394" i="1"/>
  <c r="AO581" i="1"/>
  <c r="AP581" i="1"/>
  <c r="AO603" i="1"/>
  <c r="AP603" i="1"/>
  <c r="AO605" i="1"/>
  <c r="AP605" i="1"/>
  <c r="AO558" i="1"/>
  <c r="AP558" i="1"/>
  <c r="AO567" i="1"/>
  <c r="AP567" i="1"/>
  <c r="AO303" i="1"/>
  <c r="AP303" i="1"/>
  <c r="AO451" i="1"/>
  <c r="AP451" i="1"/>
  <c r="AO609" i="1"/>
  <c r="AP609" i="1"/>
  <c r="AO616" i="1"/>
  <c r="AP616" i="1"/>
  <c r="AO361" i="1"/>
  <c r="AP361" i="1"/>
  <c r="AO620" i="1"/>
  <c r="AP620" i="1"/>
  <c r="AO516" i="1"/>
  <c r="AP516" i="1"/>
  <c r="AO438" i="1"/>
  <c r="AP438" i="1"/>
  <c r="J442" i="1"/>
  <c r="AA442" i="1"/>
  <c r="L442" i="1"/>
  <c r="AB442" i="1"/>
  <c r="Q442" i="1"/>
  <c r="R442" i="1"/>
  <c r="T442" i="1"/>
  <c r="AC442" i="1"/>
  <c r="S442" i="1"/>
  <c r="U442" i="1"/>
  <c r="V442" i="1"/>
  <c r="W442" i="1"/>
  <c r="X442" i="1"/>
  <c r="AE442" i="1"/>
  <c r="T477" i="1"/>
  <c r="AC477" i="1"/>
  <c r="J436" i="1"/>
  <c r="AA436" i="1"/>
  <c r="L436" i="1"/>
  <c r="AB436" i="1"/>
  <c r="Q436" i="1"/>
  <c r="R436" i="1"/>
  <c r="T436" i="1"/>
  <c r="AC436" i="1"/>
  <c r="S436" i="1"/>
  <c r="U436" i="1"/>
  <c r="V436" i="1"/>
  <c r="W436" i="1"/>
  <c r="X436" i="1"/>
  <c r="AE436" i="1"/>
  <c r="T491" i="1"/>
  <c r="AC491" i="1"/>
  <c r="J161" i="1"/>
  <c r="AA161" i="1"/>
  <c r="L161" i="1"/>
  <c r="AB161" i="1"/>
  <c r="Q161" i="1"/>
  <c r="R161" i="1"/>
  <c r="T161" i="1"/>
  <c r="AC161" i="1"/>
  <c r="S161" i="1"/>
  <c r="U161" i="1"/>
  <c r="V161" i="1"/>
  <c r="W161" i="1"/>
  <c r="X161" i="1"/>
  <c r="AE161" i="1"/>
  <c r="J168" i="1"/>
  <c r="AA168" i="1"/>
  <c r="L168" i="1"/>
  <c r="AB168" i="1"/>
  <c r="Q168" i="1"/>
  <c r="R168" i="1"/>
  <c r="T168" i="1"/>
  <c r="AC168" i="1"/>
  <c r="S168" i="1"/>
  <c r="U168" i="1"/>
  <c r="V168" i="1"/>
  <c r="W168" i="1"/>
  <c r="X168" i="1"/>
  <c r="AE168" i="1"/>
  <c r="J437" i="1"/>
  <c r="AA437" i="1"/>
  <c r="L437" i="1"/>
  <c r="AB437" i="1"/>
  <c r="Q437" i="1"/>
  <c r="R437" i="1"/>
  <c r="T437" i="1"/>
  <c r="AC437" i="1"/>
  <c r="S437" i="1"/>
  <c r="U437" i="1"/>
  <c r="V437" i="1"/>
  <c r="W437" i="1"/>
  <c r="X437" i="1"/>
  <c r="AE437" i="1"/>
  <c r="J418" i="1"/>
  <c r="AA418" i="1"/>
  <c r="L418" i="1"/>
  <c r="AB418" i="1"/>
  <c r="Q418" i="1"/>
  <c r="R418" i="1"/>
  <c r="T418" i="1"/>
  <c r="AC418" i="1"/>
  <c r="S418" i="1"/>
  <c r="U418" i="1"/>
  <c r="V418" i="1"/>
  <c r="W418" i="1"/>
  <c r="X418" i="1"/>
  <c r="AE418" i="1"/>
  <c r="J169" i="1"/>
  <c r="AA169" i="1"/>
  <c r="L169" i="1"/>
  <c r="AB169" i="1"/>
  <c r="Q169" i="1"/>
  <c r="R169" i="1"/>
  <c r="T169" i="1"/>
  <c r="AC169" i="1"/>
  <c r="S169" i="1"/>
  <c r="U169" i="1"/>
  <c r="V169" i="1"/>
  <c r="W169" i="1"/>
  <c r="X169" i="1"/>
  <c r="AE169" i="1"/>
  <c r="J365" i="1"/>
  <c r="AA365" i="1"/>
  <c r="L365" i="1"/>
  <c r="AB365" i="1"/>
  <c r="Q365" i="1"/>
  <c r="R365" i="1"/>
  <c r="T365" i="1"/>
  <c r="AC365" i="1"/>
  <c r="S365" i="1"/>
  <c r="U365" i="1"/>
  <c r="V365" i="1"/>
  <c r="W365" i="1"/>
  <c r="X365" i="1"/>
  <c r="AE365" i="1"/>
  <c r="J385" i="1"/>
  <c r="AA385" i="1"/>
  <c r="L385" i="1"/>
  <c r="AB385" i="1"/>
  <c r="Q385" i="1"/>
  <c r="R385" i="1"/>
  <c r="T385" i="1"/>
  <c r="AC385" i="1"/>
  <c r="S385" i="1"/>
  <c r="U385" i="1"/>
  <c r="V385" i="1"/>
  <c r="W385" i="1"/>
  <c r="X385" i="1"/>
  <c r="AE385" i="1"/>
  <c r="J218" i="1"/>
  <c r="AA218" i="1"/>
  <c r="L218" i="1"/>
  <c r="AB218" i="1"/>
  <c r="Q218" i="1"/>
  <c r="R218" i="1"/>
  <c r="T218" i="1"/>
  <c r="AC218" i="1"/>
  <c r="S218" i="1"/>
  <c r="U218" i="1"/>
  <c r="V218" i="1"/>
  <c r="W218" i="1"/>
  <c r="X218" i="1"/>
  <c r="AE218" i="1"/>
  <c r="J276" i="1"/>
  <c r="AA276" i="1"/>
  <c r="L276" i="1"/>
  <c r="AB276" i="1"/>
  <c r="Q276" i="1"/>
  <c r="R276" i="1"/>
  <c r="T276" i="1"/>
  <c r="AC276" i="1"/>
  <c r="S276" i="1"/>
  <c r="U276" i="1"/>
  <c r="V276" i="1"/>
  <c r="W276" i="1"/>
  <c r="X276" i="1"/>
  <c r="AE276" i="1"/>
  <c r="J128" i="1"/>
  <c r="AA128" i="1"/>
  <c r="L128" i="1"/>
  <c r="AB128" i="1"/>
  <c r="Q128" i="1"/>
  <c r="R128" i="1"/>
  <c r="T128" i="1"/>
  <c r="AC128" i="1"/>
  <c r="S128" i="1"/>
  <c r="U128" i="1"/>
  <c r="V128" i="1"/>
  <c r="W128" i="1"/>
  <c r="X128" i="1"/>
  <c r="AE128" i="1"/>
  <c r="J307" i="1"/>
  <c r="AA307" i="1"/>
  <c r="L307" i="1"/>
  <c r="AB307" i="1"/>
  <c r="Q307" i="1"/>
  <c r="R307" i="1"/>
  <c r="T307" i="1"/>
  <c r="AC307" i="1"/>
  <c r="S307" i="1"/>
  <c r="U307" i="1"/>
  <c r="V307" i="1"/>
  <c r="W307" i="1"/>
  <c r="X307" i="1"/>
  <c r="AE307" i="1"/>
  <c r="J166" i="1"/>
  <c r="AA166" i="1"/>
  <c r="L166" i="1"/>
  <c r="AB166" i="1"/>
  <c r="Q166" i="1"/>
  <c r="R166" i="1"/>
  <c r="T166" i="1"/>
  <c r="AC166" i="1"/>
  <c r="S166" i="1"/>
  <c r="U166" i="1"/>
  <c r="V166" i="1"/>
  <c r="W166" i="1"/>
  <c r="X166" i="1"/>
  <c r="AE166" i="1"/>
  <c r="J119" i="1"/>
  <c r="AA119" i="1"/>
  <c r="L119" i="1"/>
  <c r="AB119" i="1"/>
  <c r="Q119" i="1"/>
  <c r="R119" i="1"/>
  <c r="T119" i="1"/>
  <c r="AC119" i="1"/>
  <c r="S119" i="1"/>
  <c r="U119" i="1"/>
  <c r="V119" i="1"/>
  <c r="W119" i="1"/>
  <c r="X119" i="1"/>
  <c r="AE119" i="1"/>
  <c r="J439" i="1"/>
  <c r="AA439" i="1"/>
  <c r="L439" i="1"/>
  <c r="AB439" i="1"/>
  <c r="Q439" i="1"/>
  <c r="R439" i="1"/>
  <c r="T439" i="1"/>
  <c r="AC439" i="1"/>
  <c r="S439" i="1"/>
  <c r="U439" i="1"/>
  <c r="V439" i="1"/>
  <c r="W439" i="1"/>
  <c r="X439" i="1"/>
  <c r="AE439" i="1"/>
  <c r="J364" i="1"/>
  <c r="AA364" i="1"/>
  <c r="L364" i="1"/>
  <c r="AB364" i="1"/>
  <c r="Q364" i="1"/>
  <c r="R364" i="1"/>
  <c r="T364" i="1"/>
  <c r="AC364" i="1"/>
  <c r="S364" i="1"/>
  <c r="U364" i="1"/>
  <c r="V364" i="1"/>
  <c r="W364" i="1"/>
  <c r="X364" i="1"/>
  <c r="AE364" i="1"/>
  <c r="J405" i="1"/>
  <c r="AA405" i="1"/>
  <c r="L405" i="1"/>
  <c r="AB405" i="1"/>
  <c r="Q405" i="1"/>
  <c r="R405" i="1"/>
  <c r="T405" i="1"/>
  <c r="AC405" i="1"/>
  <c r="S405" i="1"/>
  <c r="U405" i="1"/>
  <c r="V405" i="1"/>
  <c r="W405" i="1"/>
  <c r="X405" i="1"/>
  <c r="AE405" i="1"/>
  <c r="J291" i="1"/>
  <c r="AA291" i="1"/>
  <c r="L291" i="1"/>
  <c r="AB291" i="1"/>
  <c r="Q291" i="1"/>
  <c r="R291" i="1"/>
  <c r="T291" i="1"/>
  <c r="AC291" i="1"/>
  <c r="S291" i="1"/>
  <c r="U291" i="1"/>
  <c r="V291" i="1"/>
  <c r="W291" i="1"/>
  <c r="X291" i="1"/>
  <c r="AE291" i="1"/>
  <c r="J351" i="1"/>
  <c r="AA351" i="1"/>
  <c r="L351" i="1"/>
  <c r="AB351" i="1"/>
  <c r="Q351" i="1"/>
  <c r="R351" i="1"/>
  <c r="T351" i="1"/>
  <c r="AC351" i="1"/>
  <c r="S351" i="1"/>
  <c r="U351" i="1"/>
  <c r="V351" i="1"/>
  <c r="W351" i="1"/>
  <c r="X351" i="1"/>
  <c r="AE351" i="1"/>
  <c r="J410" i="1"/>
  <c r="AA410" i="1"/>
  <c r="L410" i="1"/>
  <c r="AB410" i="1"/>
  <c r="Q410" i="1"/>
  <c r="R410" i="1"/>
  <c r="T410" i="1"/>
  <c r="AC410" i="1"/>
  <c r="S410" i="1"/>
  <c r="U410" i="1"/>
  <c r="V410" i="1"/>
  <c r="W410" i="1"/>
  <c r="X410" i="1"/>
  <c r="AE410" i="1"/>
  <c r="J190" i="1"/>
  <c r="AA190" i="1"/>
  <c r="L190" i="1"/>
  <c r="AB190" i="1"/>
  <c r="Q190" i="1"/>
  <c r="R190" i="1"/>
  <c r="T190" i="1"/>
  <c r="AC190" i="1"/>
  <c r="S190" i="1"/>
  <c r="U190" i="1"/>
  <c r="V190" i="1"/>
  <c r="W190" i="1"/>
  <c r="X190" i="1"/>
  <c r="AE190" i="1"/>
  <c r="T587" i="1"/>
  <c r="AC587" i="1"/>
  <c r="T603" i="1"/>
  <c r="AC603" i="1"/>
  <c r="J334" i="1"/>
  <c r="AA334" i="1"/>
  <c r="L334" i="1"/>
  <c r="AB334" i="1"/>
  <c r="Q334" i="1"/>
  <c r="R334" i="1"/>
  <c r="T334" i="1"/>
  <c r="AC334" i="1"/>
  <c r="S334" i="1"/>
  <c r="U334" i="1"/>
  <c r="V334" i="1"/>
  <c r="W334" i="1"/>
  <c r="X334" i="1"/>
  <c r="AE334" i="1"/>
  <c r="J324" i="1"/>
  <c r="AA324" i="1"/>
  <c r="L324" i="1"/>
  <c r="AB324" i="1"/>
  <c r="Q324" i="1"/>
  <c r="R324" i="1"/>
  <c r="T324" i="1"/>
  <c r="AC324" i="1"/>
  <c r="S324" i="1"/>
  <c r="U324" i="1"/>
  <c r="V324" i="1"/>
  <c r="W324" i="1"/>
  <c r="X324" i="1"/>
  <c r="AE324" i="1"/>
  <c r="T573" i="1"/>
  <c r="AC573" i="1"/>
  <c r="J142" i="1"/>
  <c r="AA142" i="1"/>
  <c r="L142" i="1"/>
  <c r="AB142" i="1"/>
  <c r="Q142" i="1"/>
  <c r="R142" i="1"/>
  <c r="T142" i="1"/>
  <c r="AC142" i="1"/>
  <c r="S142" i="1"/>
  <c r="U142" i="1"/>
  <c r="V142" i="1"/>
  <c r="W142" i="1"/>
  <c r="X142" i="1"/>
  <c r="AE142" i="1"/>
  <c r="J406" i="1"/>
  <c r="AA406" i="1"/>
  <c r="L406" i="1"/>
  <c r="AB406" i="1"/>
  <c r="Q406" i="1"/>
  <c r="R406" i="1"/>
  <c r="T406" i="1"/>
  <c r="AC406" i="1"/>
  <c r="S406" i="1"/>
  <c r="U406" i="1"/>
  <c r="V406" i="1"/>
  <c r="W406" i="1"/>
  <c r="X406" i="1"/>
  <c r="AE406" i="1"/>
  <c r="J358" i="1"/>
  <c r="AA358" i="1"/>
  <c r="L358" i="1"/>
  <c r="AB358" i="1"/>
  <c r="Q358" i="1"/>
  <c r="R358" i="1"/>
  <c r="T358" i="1"/>
  <c r="AC358" i="1"/>
  <c r="S358" i="1"/>
  <c r="U358" i="1"/>
  <c r="V358" i="1"/>
  <c r="W358" i="1"/>
  <c r="X358" i="1"/>
  <c r="AE358" i="1"/>
  <c r="J175" i="1"/>
  <c r="AA175" i="1"/>
  <c r="L175" i="1"/>
  <c r="AB175" i="1"/>
  <c r="Q175" i="1"/>
  <c r="R175" i="1"/>
  <c r="T175" i="1"/>
  <c r="AC175" i="1"/>
  <c r="S175" i="1"/>
  <c r="U175" i="1"/>
  <c r="V175" i="1"/>
  <c r="W175" i="1"/>
  <c r="X175" i="1"/>
  <c r="AE175" i="1"/>
  <c r="J303" i="1"/>
  <c r="AA303" i="1"/>
  <c r="L303" i="1"/>
  <c r="AB303" i="1"/>
  <c r="Q303" i="1"/>
  <c r="R303" i="1"/>
  <c r="T303" i="1"/>
  <c r="AC303" i="1"/>
  <c r="S303" i="1"/>
  <c r="U303" i="1"/>
  <c r="V303" i="1"/>
  <c r="W303" i="1"/>
  <c r="X303" i="1"/>
  <c r="AE303" i="1"/>
  <c r="T516" i="1"/>
  <c r="AC516" i="1"/>
  <c r="J283" i="1"/>
  <c r="AA283" i="1"/>
  <c r="L283" i="1"/>
  <c r="AB283" i="1"/>
  <c r="Q283" i="1"/>
  <c r="R283" i="1"/>
  <c r="T283" i="1"/>
  <c r="AC283" i="1"/>
  <c r="S283" i="1"/>
  <c r="U283" i="1"/>
  <c r="V283" i="1"/>
  <c r="W283" i="1"/>
  <c r="X283" i="1"/>
  <c r="AE283" i="1"/>
  <c r="J421" i="1"/>
  <c r="AA421" i="1"/>
  <c r="L421" i="1"/>
  <c r="AB421" i="1"/>
  <c r="Q421" i="1"/>
  <c r="R421" i="1"/>
  <c r="T421" i="1"/>
  <c r="AC421" i="1"/>
  <c r="S421" i="1"/>
  <c r="U421" i="1"/>
  <c r="V421" i="1"/>
  <c r="W421" i="1"/>
  <c r="X421" i="1"/>
  <c r="AE421" i="1"/>
  <c r="J113" i="1"/>
  <c r="AA113" i="1"/>
  <c r="L113" i="1"/>
  <c r="AB113" i="1"/>
  <c r="Q113" i="1"/>
  <c r="R113" i="1"/>
  <c r="T113" i="1"/>
  <c r="AC113" i="1"/>
  <c r="S113" i="1"/>
  <c r="U113" i="1"/>
  <c r="V113" i="1"/>
  <c r="W113" i="1"/>
  <c r="X113" i="1"/>
  <c r="AE113" i="1"/>
  <c r="J419" i="1"/>
  <c r="AA419" i="1"/>
  <c r="L419" i="1"/>
  <c r="AB419" i="1"/>
  <c r="Q419" i="1"/>
  <c r="R419" i="1"/>
  <c r="T419" i="1"/>
  <c r="AC419" i="1"/>
  <c r="S419" i="1"/>
  <c r="U419" i="1"/>
  <c r="V419" i="1"/>
  <c r="W419" i="1"/>
  <c r="X419" i="1"/>
  <c r="AE419" i="1"/>
  <c r="J386" i="1"/>
  <c r="AA386" i="1"/>
  <c r="L386" i="1"/>
  <c r="AB386" i="1"/>
  <c r="Q386" i="1"/>
  <c r="R386" i="1"/>
  <c r="T386" i="1"/>
  <c r="AC386" i="1"/>
  <c r="S386" i="1"/>
  <c r="U386" i="1"/>
  <c r="V386" i="1"/>
  <c r="W386" i="1"/>
  <c r="X386" i="1"/>
  <c r="AE386" i="1"/>
  <c r="J328" i="1"/>
  <c r="AA328" i="1"/>
  <c r="L328" i="1"/>
  <c r="AB328" i="1"/>
  <c r="Q328" i="1"/>
  <c r="R328" i="1"/>
  <c r="T328" i="1"/>
  <c r="AC328" i="1"/>
  <c r="S328" i="1"/>
  <c r="U328" i="1"/>
  <c r="V328" i="1"/>
  <c r="W328" i="1"/>
  <c r="X328" i="1"/>
  <c r="AE328" i="1"/>
  <c r="J378" i="1"/>
  <c r="AA378" i="1"/>
  <c r="L378" i="1"/>
  <c r="AB378" i="1"/>
  <c r="Q378" i="1"/>
  <c r="R378" i="1"/>
  <c r="T378" i="1"/>
  <c r="AC378" i="1"/>
  <c r="S378" i="1"/>
  <c r="U378" i="1"/>
  <c r="V378" i="1"/>
  <c r="W378" i="1"/>
  <c r="X378" i="1"/>
  <c r="AE378" i="1"/>
  <c r="T472" i="1"/>
  <c r="AC472" i="1"/>
  <c r="J104" i="1"/>
  <c r="AA104" i="1"/>
  <c r="L104" i="1"/>
  <c r="AB104" i="1"/>
  <c r="Q104" i="1"/>
  <c r="R104" i="1"/>
  <c r="T104" i="1"/>
  <c r="AC104" i="1"/>
  <c r="S104" i="1"/>
  <c r="U104" i="1"/>
  <c r="V104" i="1"/>
  <c r="W104" i="1"/>
  <c r="X104" i="1"/>
  <c r="AE104" i="1"/>
  <c r="T584" i="1"/>
  <c r="AC584" i="1"/>
  <c r="T482" i="1"/>
  <c r="AC482" i="1"/>
  <c r="J213" i="1"/>
  <c r="AA213" i="1"/>
  <c r="L213" i="1"/>
  <c r="AB213" i="1"/>
  <c r="Q213" i="1"/>
  <c r="R213" i="1"/>
  <c r="T213" i="1"/>
  <c r="AC213" i="1"/>
  <c r="S213" i="1"/>
  <c r="U213" i="1"/>
  <c r="V213" i="1"/>
  <c r="W213" i="1"/>
  <c r="X213" i="1"/>
  <c r="AE213" i="1"/>
  <c r="T478" i="1"/>
  <c r="AC478" i="1"/>
  <c r="J302" i="1"/>
  <c r="AA302" i="1"/>
  <c r="L302" i="1"/>
  <c r="AB302" i="1"/>
  <c r="Q302" i="1"/>
  <c r="R302" i="1"/>
  <c r="T302" i="1"/>
  <c r="AC302" i="1"/>
  <c r="S302" i="1"/>
  <c r="U302" i="1"/>
  <c r="V302" i="1"/>
  <c r="W302" i="1"/>
  <c r="X302" i="1"/>
  <c r="AE302" i="1"/>
  <c r="J147" i="1"/>
  <c r="AA147" i="1"/>
  <c r="L147" i="1"/>
  <c r="AB147" i="1"/>
  <c r="Q147" i="1"/>
  <c r="R147" i="1"/>
  <c r="T147" i="1"/>
  <c r="AC147" i="1"/>
  <c r="S147" i="1"/>
  <c r="U147" i="1"/>
  <c r="V147" i="1"/>
  <c r="W147" i="1"/>
  <c r="X147" i="1"/>
  <c r="AE147" i="1"/>
  <c r="J223" i="1"/>
  <c r="AA223" i="1"/>
  <c r="L223" i="1"/>
  <c r="AB223" i="1"/>
  <c r="Q223" i="1"/>
  <c r="R223" i="1"/>
  <c r="T223" i="1"/>
  <c r="AC223" i="1"/>
  <c r="S223" i="1"/>
  <c r="U223" i="1"/>
  <c r="V223" i="1"/>
  <c r="W223" i="1"/>
  <c r="X223" i="1"/>
  <c r="AE223" i="1"/>
  <c r="T571" i="1"/>
  <c r="AC571" i="1"/>
  <c r="J300" i="1"/>
  <c r="AA300" i="1"/>
  <c r="L300" i="1"/>
  <c r="AB300" i="1"/>
  <c r="Q300" i="1"/>
  <c r="R300" i="1"/>
  <c r="T300" i="1"/>
  <c r="AC300" i="1"/>
  <c r="S300" i="1"/>
  <c r="U300" i="1"/>
  <c r="V300" i="1"/>
  <c r="W300" i="1"/>
  <c r="X300" i="1"/>
  <c r="AE300" i="1"/>
  <c r="J240" i="1"/>
  <c r="AA240" i="1"/>
  <c r="L240" i="1"/>
  <c r="AB240" i="1"/>
  <c r="Q240" i="1"/>
  <c r="R240" i="1"/>
  <c r="T240" i="1"/>
  <c r="AC240" i="1"/>
  <c r="S240" i="1"/>
  <c r="U240" i="1"/>
  <c r="V240" i="1"/>
  <c r="W240" i="1"/>
  <c r="X240" i="1"/>
  <c r="AE240" i="1"/>
  <c r="J344" i="1"/>
  <c r="AA344" i="1"/>
  <c r="L344" i="1"/>
  <c r="AB344" i="1"/>
  <c r="Q344" i="1"/>
  <c r="R344" i="1"/>
  <c r="T344" i="1"/>
  <c r="AC344" i="1"/>
  <c r="S344" i="1"/>
  <c r="U344" i="1"/>
  <c r="V344" i="1"/>
  <c r="W344" i="1"/>
  <c r="X344" i="1"/>
  <c r="AE344" i="1"/>
  <c r="T576" i="1"/>
  <c r="AC576" i="1"/>
  <c r="J121" i="1"/>
  <c r="AA121" i="1"/>
  <c r="L121" i="1"/>
  <c r="AB121" i="1"/>
  <c r="Q121" i="1"/>
  <c r="R121" i="1"/>
  <c r="T121" i="1"/>
  <c r="AC121" i="1"/>
  <c r="S121" i="1"/>
  <c r="U121" i="1"/>
  <c r="V121" i="1"/>
  <c r="W121" i="1"/>
  <c r="X121" i="1"/>
  <c r="AE121" i="1"/>
  <c r="J145" i="1"/>
  <c r="AA145" i="1"/>
  <c r="L145" i="1"/>
  <c r="AB145" i="1"/>
  <c r="Q145" i="1"/>
  <c r="R145" i="1"/>
  <c r="T145" i="1"/>
  <c r="AC145" i="1"/>
  <c r="S145" i="1"/>
  <c r="U145" i="1"/>
  <c r="V145" i="1"/>
  <c r="W145" i="1"/>
  <c r="X145" i="1"/>
  <c r="AE145" i="1"/>
  <c r="J389" i="1"/>
  <c r="AA389" i="1"/>
  <c r="L389" i="1"/>
  <c r="AB389" i="1"/>
  <c r="Q389" i="1"/>
  <c r="R389" i="1"/>
  <c r="T389" i="1"/>
  <c r="AC389" i="1"/>
  <c r="S389" i="1"/>
  <c r="U389" i="1"/>
  <c r="V389" i="1"/>
  <c r="W389" i="1"/>
  <c r="X389" i="1"/>
  <c r="AE389" i="1"/>
  <c r="J374" i="1"/>
  <c r="AA374" i="1"/>
  <c r="L374" i="1"/>
  <c r="AB374" i="1"/>
  <c r="Q374" i="1"/>
  <c r="R374" i="1"/>
  <c r="T374" i="1"/>
  <c r="AC374" i="1"/>
  <c r="S374" i="1"/>
  <c r="U374" i="1"/>
  <c r="V374" i="1"/>
  <c r="W374" i="1"/>
  <c r="X374" i="1"/>
  <c r="AE374" i="1"/>
  <c r="J416" i="1"/>
  <c r="AA416" i="1"/>
  <c r="L416" i="1"/>
  <c r="AB416" i="1"/>
  <c r="Q416" i="1"/>
  <c r="R416" i="1"/>
  <c r="T416" i="1"/>
  <c r="AC416" i="1"/>
  <c r="S416" i="1"/>
  <c r="U416" i="1"/>
  <c r="V416" i="1"/>
  <c r="W416" i="1"/>
  <c r="X416" i="1"/>
  <c r="AE416" i="1"/>
  <c r="J394" i="1"/>
  <c r="AA394" i="1"/>
  <c r="L394" i="1"/>
  <c r="AB394" i="1"/>
  <c r="Q394" i="1"/>
  <c r="R394" i="1"/>
  <c r="T394" i="1"/>
  <c r="AC394" i="1"/>
  <c r="S394" i="1"/>
  <c r="U394" i="1"/>
  <c r="V394" i="1"/>
  <c r="W394" i="1"/>
  <c r="X394" i="1"/>
  <c r="AE394" i="1"/>
  <c r="J311" i="1"/>
  <c r="AA311" i="1"/>
  <c r="L311" i="1"/>
  <c r="AB311" i="1"/>
  <c r="Q311" i="1"/>
  <c r="R311" i="1"/>
  <c r="T311" i="1"/>
  <c r="AC311" i="1"/>
  <c r="S311" i="1"/>
  <c r="U311" i="1"/>
  <c r="V311" i="1"/>
  <c r="W311" i="1"/>
  <c r="X311" i="1"/>
  <c r="AE311" i="1"/>
  <c r="T505" i="1"/>
  <c r="AC505" i="1"/>
  <c r="J112" i="1"/>
  <c r="AA112" i="1"/>
  <c r="L112" i="1"/>
  <c r="AB112" i="1"/>
  <c r="Q112" i="1"/>
  <c r="R112" i="1"/>
  <c r="T112" i="1"/>
  <c r="AC112" i="1"/>
  <c r="S112" i="1"/>
  <c r="U112" i="1"/>
  <c r="V112" i="1"/>
  <c r="W112" i="1"/>
  <c r="X112" i="1"/>
  <c r="AE112" i="1"/>
  <c r="T514" i="1"/>
  <c r="AC514" i="1"/>
  <c r="J131" i="1"/>
  <c r="AA131" i="1"/>
  <c r="L131" i="1"/>
  <c r="AB131" i="1"/>
  <c r="Q131" i="1"/>
  <c r="R131" i="1"/>
  <c r="T131" i="1"/>
  <c r="AC131" i="1"/>
  <c r="S131" i="1"/>
  <c r="U131" i="1"/>
  <c r="V131" i="1"/>
  <c r="W131" i="1"/>
  <c r="X131" i="1"/>
  <c r="AE131" i="1"/>
  <c r="J282" i="1"/>
  <c r="AA282" i="1"/>
  <c r="L282" i="1"/>
  <c r="AB282" i="1"/>
  <c r="Q282" i="1"/>
  <c r="R282" i="1"/>
  <c r="T282" i="1"/>
  <c r="AC282" i="1"/>
  <c r="S282" i="1"/>
  <c r="U282" i="1"/>
  <c r="V282" i="1"/>
  <c r="W282" i="1"/>
  <c r="X282" i="1"/>
  <c r="AE282" i="1"/>
  <c r="J401" i="1"/>
  <c r="AA401" i="1"/>
  <c r="L401" i="1"/>
  <c r="AB401" i="1"/>
  <c r="Q401" i="1"/>
  <c r="R401" i="1"/>
  <c r="T401" i="1"/>
  <c r="AC401" i="1"/>
  <c r="S401" i="1"/>
  <c r="U401" i="1"/>
  <c r="V401" i="1"/>
  <c r="W401" i="1"/>
  <c r="X401" i="1"/>
  <c r="AE401" i="1"/>
  <c r="J271" i="1"/>
  <c r="AA271" i="1"/>
  <c r="L271" i="1"/>
  <c r="AB271" i="1"/>
  <c r="Q271" i="1"/>
  <c r="R271" i="1"/>
  <c r="T271" i="1"/>
  <c r="AC271" i="1"/>
  <c r="S271" i="1"/>
  <c r="U271" i="1"/>
  <c r="V271" i="1"/>
  <c r="W271" i="1"/>
  <c r="X271" i="1"/>
  <c r="AE271" i="1"/>
  <c r="T510" i="1"/>
  <c r="AC510" i="1"/>
  <c r="J253" i="1"/>
  <c r="AA253" i="1"/>
  <c r="L253" i="1"/>
  <c r="AB253" i="1"/>
  <c r="Q253" i="1"/>
  <c r="R253" i="1"/>
  <c r="T253" i="1"/>
  <c r="AC253" i="1"/>
  <c r="S253" i="1"/>
  <c r="U253" i="1"/>
  <c r="V253" i="1"/>
  <c r="W253" i="1"/>
  <c r="X253" i="1"/>
  <c r="AE253" i="1"/>
  <c r="J327" i="1"/>
  <c r="AA327" i="1"/>
  <c r="L327" i="1"/>
  <c r="AB327" i="1"/>
  <c r="Q327" i="1"/>
  <c r="R327" i="1"/>
  <c r="T327" i="1"/>
  <c r="AC327" i="1"/>
  <c r="S327" i="1"/>
  <c r="U327" i="1"/>
  <c r="V327" i="1"/>
  <c r="W327" i="1"/>
  <c r="X327" i="1"/>
  <c r="AE327" i="1"/>
  <c r="J295" i="1"/>
  <c r="AA295" i="1"/>
  <c r="L295" i="1"/>
  <c r="AB295" i="1"/>
  <c r="Q295" i="1"/>
  <c r="R295" i="1"/>
  <c r="T295" i="1"/>
  <c r="AC295" i="1"/>
  <c r="S295" i="1"/>
  <c r="U295" i="1"/>
  <c r="V295" i="1"/>
  <c r="W295" i="1"/>
  <c r="X295" i="1"/>
  <c r="AE295" i="1"/>
  <c r="T583" i="1"/>
  <c r="AC583" i="1"/>
  <c r="J255" i="1"/>
  <c r="AA255" i="1"/>
  <c r="L255" i="1"/>
  <c r="AB255" i="1"/>
  <c r="Q255" i="1"/>
  <c r="R255" i="1"/>
  <c r="T255" i="1"/>
  <c r="AC255" i="1"/>
  <c r="S255" i="1"/>
  <c r="U255" i="1"/>
  <c r="V255" i="1"/>
  <c r="W255" i="1"/>
  <c r="X255" i="1"/>
  <c r="AE255" i="1"/>
  <c r="J257" i="1"/>
  <c r="AA257" i="1"/>
  <c r="L257" i="1"/>
  <c r="AB257" i="1"/>
  <c r="Q257" i="1"/>
  <c r="R257" i="1"/>
  <c r="T257" i="1"/>
  <c r="AC257" i="1"/>
  <c r="S257" i="1"/>
  <c r="U257" i="1"/>
  <c r="V257" i="1"/>
  <c r="W257" i="1"/>
  <c r="X257" i="1"/>
  <c r="AE257" i="1"/>
  <c r="T541" i="1"/>
  <c r="AC541" i="1"/>
  <c r="J177" i="1"/>
  <c r="AA177" i="1"/>
  <c r="L177" i="1"/>
  <c r="AB177" i="1"/>
  <c r="Q177" i="1"/>
  <c r="R177" i="1"/>
  <c r="T177" i="1"/>
  <c r="AC177" i="1"/>
  <c r="S177" i="1"/>
  <c r="U177" i="1"/>
  <c r="V177" i="1"/>
  <c r="W177" i="1"/>
  <c r="X177" i="1"/>
  <c r="AE177" i="1"/>
  <c r="J441" i="1"/>
  <c r="AA441" i="1"/>
  <c r="L441" i="1"/>
  <c r="AB441" i="1"/>
  <c r="Q441" i="1"/>
  <c r="R441" i="1"/>
  <c r="T441" i="1"/>
  <c r="AC441" i="1"/>
  <c r="S441" i="1"/>
  <c r="U441" i="1"/>
  <c r="V441" i="1"/>
  <c r="W441" i="1"/>
  <c r="X441" i="1"/>
  <c r="AE441" i="1"/>
  <c r="T591" i="1"/>
  <c r="AC591" i="1"/>
  <c r="J460" i="1"/>
  <c r="AA460" i="1"/>
  <c r="L460" i="1"/>
  <c r="AB460" i="1"/>
  <c r="Q460" i="1"/>
  <c r="R460" i="1"/>
  <c r="T460" i="1"/>
  <c r="AC460" i="1"/>
  <c r="S460" i="1"/>
  <c r="U460" i="1"/>
  <c r="V460" i="1"/>
  <c r="W460" i="1"/>
  <c r="X460" i="1"/>
  <c r="AE460" i="1"/>
  <c r="J402" i="1"/>
  <c r="AA402" i="1"/>
  <c r="L402" i="1"/>
  <c r="AB402" i="1"/>
  <c r="Q402" i="1"/>
  <c r="R402" i="1"/>
  <c r="T402" i="1"/>
  <c r="AC402" i="1"/>
  <c r="S402" i="1"/>
  <c r="U402" i="1"/>
  <c r="V402" i="1"/>
  <c r="W402" i="1"/>
  <c r="X402" i="1"/>
  <c r="AE402" i="1"/>
  <c r="T534" i="1"/>
  <c r="AC534" i="1"/>
  <c r="J426" i="1"/>
  <c r="AA426" i="1"/>
  <c r="L426" i="1"/>
  <c r="AB426" i="1"/>
  <c r="Q426" i="1"/>
  <c r="R426" i="1"/>
  <c r="T426" i="1"/>
  <c r="AC426" i="1"/>
  <c r="S426" i="1"/>
  <c r="U426" i="1"/>
  <c r="V426" i="1"/>
  <c r="W426" i="1"/>
  <c r="X426" i="1"/>
  <c r="AE426" i="1"/>
  <c r="J173" i="1"/>
  <c r="AA173" i="1"/>
  <c r="L173" i="1"/>
  <c r="AB173" i="1"/>
  <c r="Q173" i="1"/>
  <c r="R173" i="1"/>
  <c r="T173" i="1"/>
  <c r="AC173" i="1"/>
  <c r="S173" i="1"/>
  <c r="U173" i="1"/>
  <c r="V173" i="1"/>
  <c r="W173" i="1"/>
  <c r="X173" i="1"/>
  <c r="AE173" i="1"/>
  <c r="J465" i="1"/>
  <c r="AA465" i="1"/>
  <c r="L465" i="1"/>
  <c r="AB465" i="1"/>
  <c r="Q465" i="1"/>
  <c r="R465" i="1"/>
  <c r="T465" i="1"/>
  <c r="AC465" i="1"/>
  <c r="S465" i="1"/>
  <c r="U465" i="1"/>
  <c r="V465" i="1"/>
  <c r="W465" i="1"/>
  <c r="X465" i="1"/>
  <c r="AE465" i="1"/>
  <c r="J259" i="1"/>
  <c r="AA259" i="1"/>
  <c r="L259" i="1"/>
  <c r="AB259" i="1"/>
  <c r="Q259" i="1"/>
  <c r="R259" i="1"/>
  <c r="T259" i="1"/>
  <c r="AC259" i="1"/>
  <c r="S259" i="1"/>
  <c r="U259" i="1"/>
  <c r="V259" i="1"/>
  <c r="W259" i="1"/>
  <c r="X259" i="1"/>
  <c r="AE259" i="1"/>
  <c r="T614" i="1"/>
  <c r="AC614" i="1"/>
  <c r="J174" i="1"/>
  <c r="AA174" i="1"/>
  <c r="L174" i="1"/>
  <c r="AB174" i="1"/>
  <c r="Q174" i="1"/>
  <c r="R174" i="1"/>
  <c r="T174" i="1"/>
  <c r="AC174" i="1"/>
  <c r="S174" i="1"/>
  <c r="U174" i="1"/>
  <c r="V174" i="1"/>
  <c r="W174" i="1"/>
  <c r="X174" i="1"/>
  <c r="AE174" i="1"/>
  <c r="J390" i="1"/>
  <c r="AA390" i="1"/>
  <c r="L390" i="1"/>
  <c r="AB390" i="1"/>
  <c r="Q390" i="1"/>
  <c r="R390" i="1"/>
  <c r="T390" i="1"/>
  <c r="AC390" i="1"/>
  <c r="S390" i="1"/>
  <c r="U390" i="1"/>
  <c r="V390" i="1"/>
  <c r="W390" i="1"/>
  <c r="X390" i="1"/>
  <c r="AE390" i="1"/>
  <c r="J317" i="1"/>
  <c r="AA317" i="1"/>
  <c r="L317" i="1"/>
  <c r="AB317" i="1"/>
  <c r="Q317" i="1"/>
  <c r="R317" i="1"/>
  <c r="T317" i="1"/>
  <c r="AC317" i="1"/>
  <c r="S317" i="1"/>
  <c r="U317" i="1"/>
  <c r="V317" i="1"/>
  <c r="W317" i="1"/>
  <c r="X317" i="1"/>
  <c r="AE317" i="1"/>
  <c r="T569" i="1"/>
  <c r="AC569" i="1"/>
  <c r="J267" i="1"/>
  <c r="AA267" i="1"/>
  <c r="L267" i="1"/>
  <c r="AB267" i="1"/>
  <c r="Q267" i="1"/>
  <c r="R267" i="1"/>
  <c r="T267" i="1"/>
  <c r="AC267" i="1"/>
  <c r="S267" i="1"/>
  <c r="U267" i="1"/>
  <c r="V267" i="1"/>
  <c r="W267" i="1"/>
  <c r="X267" i="1"/>
  <c r="AE267" i="1"/>
  <c r="J325" i="1"/>
  <c r="AA325" i="1"/>
  <c r="L325" i="1"/>
  <c r="AB325" i="1"/>
  <c r="Q325" i="1"/>
  <c r="R325" i="1"/>
  <c r="T325" i="1"/>
  <c r="AC325" i="1"/>
  <c r="S325" i="1"/>
  <c r="U325" i="1"/>
  <c r="V325" i="1"/>
  <c r="W325" i="1"/>
  <c r="X325" i="1"/>
  <c r="AE325" i="1"/>
  <c r="T560" i="1"/>
  <c r="AC560" i="1"/>
  <c r="T622" i="1"/>
  <c r="AC622" i="1"/>
  <c r="J403" i="1"/>
  <c r="AA403" i="1"/>
  <c r="L403" i="1"/>
  <c r="AB403" i="1"/>
  <c r="Q403" i="1"/>
  <c r="R403" i="1"/>
  <c r="T403" i="1"/>
  <c r="AC403" i="1"/>
  <c r="S403" i="1"/>
  <c r="U403" i="1"/>
  <c r="V403" i="1"/>
  <c r="W403" i="1"/>
  <c r="X403" i="1"/>
  <c r="AE403" i="1"/>
  <c r="T559" i="1"/>
  <c r="AC559" i="1"/>
  <c r="T621" i="1"/>
  <c r="AC621" i="1"/>
  <c r="J264" i="1"/>
  <c r="AA264" i="1"/>
  <c r="L264" i="1"/>
  <c r="AB264" i="1"/>
  <c r="Q264" i="1"/>
  <c r="R264" i="1"/>
  <c r="T264" i="1"/>
  <c r="AC264" i="1"/>
  <c r="S264" i="1"/>
  <c r="U264" i="1"/>
  <c r="V264" i="1"/>
  <c r="W264" i="1"/>
  <c r="X264" i="1"/>
  <c r="AE264" i="1"/>
  <c r="J359" i="1"/>
  <c r="AA359" i="1"/>
  <c r="L359" i="1"/>
  <c r="AB359" i="1"/>
  <c r="Q359" i="1"/>
  <c r="R359" i="1"/>
  <c r="T359" i="1"/>
  <c r="AC359" i="1"/>
  <c r="S359" i="1"/>
  <c r="U359" i="1"/>
  <c r="V359" i="1"/>
  <c r="W359" i="1"/>
  <c r="X359" i="1"/>
  <c r="AE359" i="1"/>
  <c r="J453" i="1"/>
  <c r="AA453" i="1"/>
  <c r="L453" i="1"/>
  <c r="AB453" i="1"/>
  <c r="Q453" i="1"/>
  <c r="R453" i="1"/>
  <c r="T453" i="1"/>
  <c r="AC453" i="1"/>
  <c r="S453" i="1"/>
  <c r="U453" i="1"/>
  <c r="V453" i="1"/>
  <c r="W453" i="1"/>
  <c r="X453" i="1"/>
  <c r="AE453" i="1"/>
  <c r="J456" i="1"/>
  <c r="AA456" i="1"/>
  <c r="L456" i="1"/>
  <c r="AB456" i="1"/>
  <c r="Q456" i="1"/>
  <c r="R456" i="1"/>
  <c r="T456" i="1"/>
  <c r="AC456" i="1"/>
  <c r="S456" i="1"/>
  <c r="U456" i="1"/>
  <c r="V456" i="1"/>
  <c r="W456" i="1"/>
  <c r="X456" i="1"/>
  <c r="AE456" i="1"/>
  <c r="J180" i="1"/>
  <c r="AA180" i="1"/>
  <c r="L180" i="1"/>
  <c r="AB180" i="1"/>
  <c r="Q180" i="1"/>
  <c r="R180" i="1"/>
  <c r="T180" i="1"/>
  <c r="AC180" i="1"/>
  <c r="S180" i="1"/>
  <c r="U180" i="1"/>
  <c r="V180" i="1"/>
  <c r="W180" i="1"/>
  <c r="X180" i="1"/>
  <c r="AE180" i="1"/>
  <c r="J260" i="1"/>
  <c r="AA260" i="1"/>
  <c r="L260" i="1"/>
  <c r="AB260" i="1"/>
  <c r="Q260" i="1"/>
  <c r="R260" i="1"/>
  <c r="T260" i="1"/>
  <c r="AC260" i="1"/>
  <c r="S260" i="1"/>
  <c r="U260" i="1"/>
  <c r="V260" i="1"/>
  <c r="W260" i="1"/>
  <c r="X260" i="1"/>
  <c r="AE260" i="1"/>
  <c r="T578" i="1"/>
  <c r="AC578" i="1"/>
  <c r="J449" i="1"/>
  <c r="AA449" i="1"/>
  <c r="L449" i="1"/>
  <c r="AB449" i="1"/>
  <c r="Q449" i="1"/>
  <c r="R449" i="1"/>
  <c r="T449" i="1"/>
  <c r="AC449" i="1"/>
  <c r="S449" i="1"/>
  <c r="U449" i="1"/>
  <c r="V449" i="1"/>
  <c r="W449" i="1"/>
  <c r="X449" i="1"/>
  <c r="AE449" i="1"/>
  <c r="J227" i="1"/>
  <c r="AA227" i="1"/>
  <c r="L227" i="1"/>
  <c r="AB227" i="1"/>
  <c r="Q227" i="1"/>
  <c r="R227" i="1"/>
  <c r="T227" i="1"/>
  <c r="AC227" i="1"/>
  <c r="S227" i="1"/>
  <c r="U227" i="1"/>
  <c r="V227" i="1"/>
  <c r="W227" i="1"/>
  <c r="X227" i="1"/>
  <c r="AE227" i="1"/>
  <c r="T566" i="1"/>
  <c r="AC566" i="1"/>
  <c r="T604" i="1"/>
  <c r="AC604" i="1"/>
  <c r="J272" i="1"/>
  <c r="AA272" i="1"/>
  <c r="L272" i="1"/>
  <c r="AB272" i="1"/>
  <c r="Q272" i="1"/>
  <c r="R272" i="1"/>
  <c r="T272" i="1"/>
  <c r="AC272" i="1"/>
  <c r="S272" i="1"/>
  <c r="U272" i="1"/>
  <c r="V272" i="1"/>
  <c r="W272" i="1"/>
  <c r="X272" i="1"/>
  <c r="AE272" i="1"/>
  <c r="T523" i="1"/>
  <c r="AC523" i="1"/>
  <c r="J424" i="1"/>
  <c r="AA424" i="1"/>
  <c r="L424" i="1"/>
  <c r="AB424" i="1"/>
  <c r="Q424" i="1"/>
  <c r="R424" i="1"/>
  <c r="T424" i="1"/>
  <c r="AC424" i="1"/>
  <c r="S424" i="1"/>
  <c r="U424" i="1"/>
  <c r="V424" i="1"/>
  <c r="W424" i="1"/>
  <c r="X424" i="1"/>
  <c r="AE424" i="1"/>
  <c r="J407" i="1"/>
  <c r="AA407" i="1"/>
  <c r="L407" i="1"/>
  <c r="AB407" i="1"/>
  <c r="Q407" i="1"/>
  <c r="R407" i="1"/>
  <c r="T407" i="1"/>
  <c r="AC407" i="1"/>
  <c r="S407" i="1"/>
  <c r="U407" i="1"/>
  <c r="V407" i="1"/>
  <c r="W407" i="1"/>
  <c r="X407" i="1"/>
  <c r="AE407" i="1"/>
  <c r="J268" i="1"/>
  <c r="AA268" i="1"/>
  <c r="L268" i="1"/>
  <c r="AB268" i="1"/>
  <c r="Q268" i="1"/>
  <c r="R268" i="1"/>
  <c r="T268" i="1"/>
  <c r="AC268" i="1"/>
  <c r="S268" i="1"/>
  <c r="U268" i="1"/>
  <c r="V268" i="1"/>
  <c r="W268" i="1"/>
  <c r="X268" i="1"/>
  <c r="AE268" i="1"/>
  <c r="T565" i="1"/>
  <c r="AC565" i="1"/>
  <c r="J192" i="1"/>
  <c r="AA192" i="1"/>
  <c r="L192" i="1"/>
  <c r="AB192" i="1"/>
  <c r="Q192" i="1"/>
  <c r="R192" i="1"/>
  <c r="T192" i="1"/>
  <c r="AC192" i="1"/>
  <c r="S192" i="1"/>
  <c r="U192" i="1"/>
  <c r="V192" i="1"/>
  <c r="W192" i="1"/>
  <c r="X192" i="1"/>
  <c r="AE192" i="1"/>
  <c r="T545" i="1"/>
  <c r="AC545" i="1"/>
  <c r="J159" i="1"/>
  <c r="AA159" i="1"/>
  <c r="L159" i="1"/>
  <c r="AB159" i="1"/>
  <c r="Q159" i="1"/>
  <c r="R159" i="1"/>
  <c r="T159" i="1"/>
  <c r="AC159" i="1"/>
  <c r="S159" i="1"/>
  <c r="U159" i="1"/>
  <c r="V159" i="1"/>
  <c r="W159" i="1"/>
  <c r="X159" i="1"/>
  <c r="AE159" i="1"/>
  <c r="J109" i="1"/>
  <c r="AA109" i="1"/>
  <c r="L109" i="1"/>
  <c r="AB109" i="1"/>
  <c r="Q109" i="1"/>
  <c r="R109" i="1"/>
  <c r="T109" i="1"/>
  <c r="AC109" i="1"/>
  <c r="S109" i="1"/>
  <c r="U109" i="1"/>
  <c r="V109" i="1"/>
  <c r="W109" i="1"/>
  <c r="X109" i="1"/>
  <c r="AE109" i="1"/>
  <c r="J127" i="1"/>
  <c r="AA127" i="1"/>
  <c r="L127" i="1"/>
  <c r="AB127" i="1"/>
  <c r="Q127" i="1"/>
  <c r="R127" i="1"/>
  <c r="T127" i="1"/>
  <c r="AC127" i="1"/>
  <c r="S127" i="1"/>
  <c r="U127" i="1"/>
  <c r="V127" i="1"/>
  <c r="W127" i="1"/>
  <c r="X127" i="1"/>
  <c r="AE127" i="1"/>
  <c r="J290" i="1"/>
  <c r="AA290" i="1"/>
  <c r="L290" i="1"/>
  <c r="AB290" i="1"/>
  <c r="Q290" i="1"/>
  <c r="R290" i="1"/>
  <c r="T290" i="1"/>
  <c r="AC290" i="1"/>
  <c r="S290" i="1"/>
  <c r="U290" i="1"/>
  <c r="V290" i="1"/>
  <c r="W290" i="1"/>
  <c r="X290" i="1"/>
  <c r="AE290" i="1"/>
  <c r="T609" i="1"/>
  <c r="AC609" i="1"/>
  <c r="T499" i="1"/>
  <c r="AC499" i="1"/>
  <c r="J383" i="1"/>
  <c r="AA383" i="1"/>
  <c r="L383" i="1"/>
  <c r="AB383" i="1"/>
  <c r="Q383" i="1"/>
  <c r="R383" i="1"/>
  <c r="T383" i="1"/>
  <c r="AC383" i="1"/>
  <c r="S383" i="1"/>
  <c r="U383" i="1"/>
  <c r="V383" i="1"/>
  <c r="W383" i="1"/>
  <c r="X383" i="1"/>
  <c r="AE383" i="1"/>
  <c r="J412" i="1"/>
  <c r="AA412" i="1"/>
  <c r="L412" i="1"/>
  <c r="AB412" i="1"/>
  <c r="Q412" i="1"/>
  <c r="R412" i="1"/>
  <c r="T412" i="1"/>
  <c r="AC412" i="1"/>
  <c r="S412" i="1"/>
  <c r="U412" i="1"/>
  <c r="V412" i="1"/>
  <c r="W412" i="1"/>
  <c r="X412" i="1"/>
  <c r="AE412" i="1"/>
  <c r="J228" i="1"/>
  <c r="AA228" i="1"/>
  <c r="L228" i="1"/>
  <c r="AB228" i="1"/>
  <c r="Q228" i="1"/>
  <c r="R228" i="1"/>
  <c r="T228" i="1"/>
  <c r="AC228" i="1"/>
  <c r="S228" i="1"/>
  <c r="U228" i="1"/>
  <c r="V228" i="1"/>
  <c r="W228" i="1"/>
  <c r="X228" i="1"/>
  <c r="AE228" i="1"/>
  <c r="T610" i="1"/>
  <c r="AC610" i="1"/>
  <c r="J150" i="1"/>
  <c r="AA150" i="1"/>
  <c r="L150" i="1"/>
  <c r="AB150" i="1"/>
  <c r="Q150" i="1"/>
  <c r="R150" i="1"/>
  <c r="T150" i="1"/>
  <c r="AC150" i="1"/>
  <c r="S150" i="1"/>
  <c r="U150" i="1"/>
  <c r="V150" i="1"/>
  <c r="W150" i="1"/>
  <c r="X150" i="1"/>
  <c r="AE150" i="1"/>
  <c r="J288" i="1"/>
  <c r="AA288" i="1"/>
  <c r="L288" i="1"/>
  <c r="AB288" i="1"/>
  <c r="Q288" i="1"/>
  <c r="R288" i="1"/>
  <c r="T288" i="1"/>
  <c r="AC288" i="1"/>
  <c r="S288" i="1"/>
  <c r="U288" i="1"/>
  <c r="V288" i="1"/>
  <c r="W288" i="1"/>
  <c r="X288" i="1"/>
  <c r="AE288" i="1"/>
  <c r="J309" i="1"/>
  <c r="AA309" i="1"/>
  <c r="L309" i="1"/>
  <c r="AB309" i="1"/>
  <c r="Q309" i="1"/>
  <c r="R309" i="1"/>
  <c r="T309" i="1"/>
  <c r="AC309" i="1"/>
  <c r="S309" i="1"/>
  <c r="U309" i="1"/>
  <c r="V309" i="1"/>
  <c r="W309" i="1"/>
  <c r="X309" i="1"/>
  <c r="AE309" i="1"/>
  <c r="T567" i="1"/>
  <c r="AC567" i="1"/>
  <c r="J349" i="1"/>
  <c r="AA349" i="1"/>
  <c r="L349" i="1"/>
  <c r="AB349" i="1"/>
  <c r="Q349" i="1"/>
  <c r="R349" i="1"/>
  <c r="T349" i="1"/>
  <c r="AC349" i="1"/>
  <c r="S349" i="1"/>
  <c r="U349" i="1"/>
  <c r="V349" i="1"/>
  <c r="W349" i="1"/>
  <c r="X349" i="1"/>
  <c r="AE349" i="1"/>
  <c r="T548" i="1"/>
  <c r="AC548" i="1"/>
  <c r="J350" i="1"/>
  <c r="AA350" i="1"/>
  <c r="L350" i="1"/>
  <c r="AB350" i="1"/>
  <c r="Q350" i="1"/>
  <c r="R350" i="1"/>
  <c r="T350" i="1"/>
  <c r="AC350" i="1"/>
  <c r="S350" i="1"/>
  <c r="U350" i="1"/>
  <c r="V350" i="1"/>
  <c r="W350" i="1"/>
  <c r="X350" i="1"/>
  <c r="AE350" i="1"/>
  <c r="T558" i="1"/>
  <c r="AC558" i="1"/>
  <c r="J284" i="1"/>
  <c r="AA284" i="1"/>
  <c r="L284" i="1"/>
  <c r="AB284" i="1"/>
  <c r="Q284" i="1"/>
  <c r="R284" i="1"/>
  <c r="T284" i="1"/>
  <c r="AC284" i="1"/>
  <c r="S284" i="1"/>
  <c r="U284" i="1"/>
  <c r="V284" i="1"/>
  <c r="W284" i="1"/>
  <c r="X284" i="1"/>
  <c r="AE284" i="1"/>
  <c r="J316" i="1"/>
  <c r="AA316" i="1"/>
  <c r="L316" i="1"/>
  <c r="AB316" i="1"/>
  <c r="Q316" i="1"/>
  <c r="R316" i="1"/>
  <c r="T316" i="1"/>
  <c r="AC316" i="1"/>
  <c r="S316" i="1"/>
  <c r="U316" i="1"/>
  <c r="V316" i="1"/>
  <c r="W316" i="1"/>
  <c r="X316" i="1"/>
  <c r="AE316" i="1"/>
  <c r="J470" i="1"/>
  <c r="AA470" i="1"/>
  <c r="L470" i="1"/>
  <c r="AB470" i="1"/>
  <c r="Q470" i="1"/>
  <c r="R470" i="1"/>
  <c r="T470" i="1"/>
  <c r="AC470" i="1"/>
  <c r="S470" i="1"/>
  <c r="U470" i="1"/>
  <c r="V470" i="1"/>
  <c r="W470" i="1"/>
  <c r="X470" i="1"/>
  <c r="AE470" i="1"/>
  <c r="T580" i="1"/>
  <c r="AC580" i="1"/>
  <c r="T624" i="1"/>
  <c r="AC624" i="1"/>
  <c r="J356" i="1"/>
  <c r="AA356" i="1"/>
  <c r="L356" i="1"/>
  <c r="AB356" i="1"/>
  <c r="Q356" i="1"/>
  <c r="R356" i="1"/>
  <c r="T356" i="1"/>
  <c r="AC356" i="1"/>
  <c r="S356" i="1"/>
  <c r="U356" i="1"/>
  <c r="V356" i="1"/>
  <c r="W356" i="1"/>
  <c r="X356" i="1"/>
  <c r="AE356" i="1"/>
  <c r="J428" i="1"/>
  <c r="AA428" i="1"/>
  <c r="L428" i="1"/>
  <c r="AB428" i="1"/>
  <c r="Q428" i="1"/>
  <c r="R428" i="1"/>
  <c r="T428" i="1"/>
  <c r="AC428" i="1"/>
  <c r="S428" i="1"/>
  <c r="U428" i="1"/>
  <c r="V428" i="1"/>
  <c r="W428" i="1"/>
  <c r="X428" i="1"/>
  <c r="AE428" i="1"/>
  <c r="T599" i="1"/>
  <c r="AC599" i="1"/>
  <c r="J280" i="1"/>
  <c r="AA280" i="1"/>
  <c r="L280" i="1"/>
  <c r="AB280" i="1"/>
  <c r="Q280" i="1"/>
  <c r="R280" i="1"/>
  <c r="T280" i="1"/>
  <c r="AC280" i="1"/>
  <c r="S280" i="1"/>
  <c r="U280" i="1"/>
  <c r="V280" i="1"/>
  <c r="W280" i="1"/>
  <c r="X280" i="1"/>
  <c r="AE280" i="1"/>
  <c r="T513" i="1"/>
  <c r="AC513" i="1"/>
  <c r="J296" i="1"/>
  <c r="AA296" i="1"/>
  <c r="L296" i="1"/>
  <c r="AB296" i="1"/>
  <c r="Q296" i="1"/>
  <c r="R296" i="1"/>
  <c r="T296" i="1"/>
  <c r="AC296" i="1"/>
  <c r="S296" i="1"/>
  <c r="U296" i="1"/>
  <c r="V296" i="1"/>
  <c r="W296" i="1"/>
  <c r="X296" i="1"/>
  <c r="AE296" i="1"/>
  <c r="J408" i="1"/>
  <c r="AA408" i="1"/>
  <c r="L408" i="1"/>
  <c r="AB408" i="1"/>
  <c r="Q408" i="1"/>
  <c r="R408" i="1"/>
  <c r="T408" i="1"/>
  <c r="AC408" i="1"/>
  <c r="S408" i="1"/>
  <c r="U408" i="1"/>
  <c r="V408" i="1"/>
  <c r="W408" i="1"/>
  <c r="X408" i="1"/>
  <c r="AE408" i="1"/>
  <c r="J261" i="1"/>
  <c r="AA261" i="1"/>
  <c r="L261" i="1"/>
  <c r="AB261" i="1"/>
  <c r="Q261" i="1"/>
  <c r="R261" i="1"/>
  <c r="T261" i="1"/>
  <c r="AC261" i="1"/>
  <c r="S261" i="1"/>
  <c r="U261" i="1"/>
  <c r="V261" i="1"/>
  <c r="W261" i="1"/>
  <c r="X261" i="1"/>
  <c r="AE261" i="1"/>
  <c r="J229" i="1"/>
  <c r="AA229" i="1"/>
  <c r="L229" i="1"/>
  <c r="AB229" i="1"/>
  <c r="Q229" i="1"/>
  <c r="R229" i="1"/>
  <c r="T229" i="1"/>
  <c r="AC229" i="1"/>
  <c r="S229" i="1"/>
  <c r="U229" i="1"/>
  <c r="V229" i="1"/>
  <c r="W229" i="1"/>
  <c r="X229" i="1"/>
  <c r="AE229" i="1"/>
  <c r="T592" i="1"/>
  <c r="AC592" i="1"/>
  <c r="T612" i="1"/>
  <c r="AC612" i="1"/>
  <c r="T551" i="1"/>
  <c r="AC551" i="1"/>
  <c r="J225" i="1"/>
  <c r="AA225" i="1"/>
  <c r="L225" i="1"/>
  <c r="AB225" i="1"/>
  <c r="Q225" i="1"/>
  <c r="R225" i="1"/>
  <c r="T225" i="1"/>
  <c r="AC225" i="1"/>
  <c r="S225" i="1"/>
  <c r="U225" i="1"/>
  <c r="V225" i="1"/>
  <c r="W225" i="1"/>
  <c r="X225" i="1"/>
  <c r="AE225" i="1"/>
  <c r="T544" i="1"/>
  <c r="AC544" i="1"/>
  <c r="J371" i="1"/>
  <c r="AA371" i="1"/>
  <c r="L371" i="1"/>
  <c r="AB371" i="1"/>
  <c r="Q371" i="1"/>
  <c r="R371" i="1"/>
  <c r="T371" i="1"/>
  <c r="AC371" i="1"/>
  <c r="S371" i="1"/>
  <c r="U371" i="1"/>
  <c r="V371" i="1"/>
  <c r="W371" i="1"/>
  <c r="X371" i="1"/>
  <c r="AE371" i="1"/>
  <c r="J111" i="1"/>
  <c r="AA111" i="1"/>
  <c r="L111" i="1"/>
  <c r="AB111" i="1"/>
  <c r="Q111" i="1"/>
  <c r="R111" i="1"/>
  <c r="T111" i="1"/>
  <c r="AC111" i="1"/>
  <c r="S111" i="1"/>
  <c r="U111" i="1"/>
  <c r="V111" i="1"/>
  <c r="W111" i="1"/>
  <c r="X111" i="1"/>
  <c r="AE111" i="1"/>
  <c r="T593" i="1"/>
  <c r="AC593" i="1"/>
  <c r="T563" i="1"/>
  <c r="AC563" i="1"/>
  <c r="T533" i="1"/>
  <c r="AC533" i="1"/>
  <c r="T476" i="1"/>
  <c r="AC476" i="1"/>
  <c r="T555" i="1"/>
  <c r="AC555" i="1"/>
  <c r="T586" i="1"/>
  <c r="AC586" i="1"/>
  <c r="J238" i="1"/>
  <c r="AA238" i="1"/>
  <c r="L238" i="1"/>
  <c r="AB238" i="1"/>
  <c r="Q238" i="1"/>
  <c r="R238" i="1"/>
  <c r="T238" i="1"/>
  <c r="AC238" i="1"/>
  <c r="S238" i="1"/>
  <c r="U238" i="1"/>
  <c r="V238" i="1"/>
  <c r="W238" i="1"/>
  <c r="X238" i="1"/>
  <c r="AE238" i="1"/>
  <c r="J471" i="1"/>
  <c r="AA471" i="1"/>
  <c r="L471" i="1"/>
  <c r="AB471" i="1"/>
  <c r="Q471" i="1"/>
  <c r="R471" i="1"/>
  <c r="T471" i="1"/>
  <c r="AC471" i="1"/>
  <c r="S471" i="1"/>
  <c r="U471" i="1"/>
  <c r="V471" i="1"/>
  <c r="W471" i="1"/>
  <c r="X471" i="1"/>
  <c r="AE471" i="1"/>
  <c r="T557" i="1"/>
  <c r="AC557" i="1"/>
  <c r="J397" i="1"/>
  <c r="AA397" i="1"/>
  <c r="L397" i="1"/>
  <c r="AB397" i="1"/>
  <c r="Q397" i="1"/>
  <c r="R397" i="1"/>
  <c r="T397" i="1"/>
  <c r="AC397" i="1"/>
  <c r="S397" i="1"/>
  <c r="U397" i="1"/>
  <c r="V397" i="1"/>
  <c r="W397" i="1"/>
  <c r="X397" i="1"/>
  <c r="AE397" i="1"/>
  <c r="T618" i="1"/>
  <c r="AC618" i="1"/>
  <c r="J289" i="1"/>
  <c r="AA289" i="1"/>
  <c r="L289" i="1"/>
  <c r="AB289" i="1"/>
  <c r="Q289" i="1"/>
  <c r="R289" i="1"/>
  <c r="T289" i="1"/>
  <c r="AC289" i="1"/>
  <c r="S289" i="1"/>
  <c r="U289" i="1"/>
  <c r="V289" i="1"/>
  <c r="W289" i="1"/>
  <c r="X289" i="1"/>
  <c r="AE289" i="1"/>
  <c r="T506" i="1"/>
  <c r="AC506" i="1"/>
  <c r="T503" i="1"/>
  <c r="AC503" i="1"/>
  <c r="J299" i="1"/>
  <c r="AA299" i="1"/>
  <c r="L299" i="1"/>
  <c r="AB299" i="1"/>
  <c r="Q299" i="1"/>
  <c r="R299" i="1"/>
  <c r="T299" i="1"/>
  <c r="AC299" i="1"/>
  <c r="S299" i="1"/>
  <c r="U299" i="1"/>
  <c r="V299" i="1"/>
  <c r="W299" i="1"/>
  <c r="X299" i="1"/>
  <c r="AE299" i="1"/>
  <c r="J230" i="1"/>
  <c r="AA230" i="1"/>
  <c r="L230" i="1"/>
  <c r="AB230" i="1"/>
  <c r="Q230" i="1"/>
  <c r="R230" i="1"/>
  <c r="T230" i="1"/>
  <c r="AC230" i="1"/>
  <c r="S230" i="1"/>
  <c r="U230" i="1"/>
  <c r="V230" i="1"/>
  <c r="W230" i="1"/>
  <c r="X230" i="1"/>
  <c r="AE230" i="1"/>
  <c r="J158" i="1"/>
  <c r="AA158" i="1"/>
  <c r="L158" i="1"/>
  <c r="AB158" i="1"/>
  <c r="Q158" i="1"/>
  <c r="R158" i="1"/>
  <c r="T158" i="1"/>
  <c r="AC158" i="1"/>
  <c r="S158" i="1"/>
  <c r="U158" i="1"/>
  <c r="V158" i="1"/>
  <c r="W158" i="1"/>
  <c r="X158" i="1"/>
  <c r="AE158" i="1"/>
  <c r="T553" i="1"/>
  <c r="AC553" i="1"/>
  <c r="J199" i="1"/>
  <c r="AA199" i="1"/>
  <c r="L199" i="1"/>
  <c r="AB199" i="1"/>
  <c r="Q199" i="1"/>
  <c r="R199" i="1"/>
  <c r="T199" i="1"/>
  <c r="AC199" i="1"/>
  <c r="S199" i="1"/>
  <c r="U199" i="1"/>
  <c r="V199" i="1"/>
  <c r="W199" i="1"/>
  <c r="X199" i="1"/>
  <c r="AE199" i="1"/>
  <c r="T507" i="1"/>
  <c r="AC507" i="1"/>
  <c r="J248" i="1"/>
  <c r="AA248" i="1"/>
  <c r="L248" i="1"/>
  <c r="AB248" i="1"/>
  <c r="Q248" i="1"/>
  <c r="R248" i="1"/>
  <c r="T248" i="1"/>
  <c r="AC248" i="1"/>
  <c r="S248" i="1"/>
  <c r="U248" i="1"/>
  <c r="V248" i="1"/>
  <c r="W248" i="1"/>
  <c r="X248" i="1"/>
  <c r="AE248" i="1"/>
  <c r="J249" i="1"/>
  <c r="AA249" i="1"/>
  <c r="L249" i="1"/>
  <c r="AB249" i="1"/>
  <c r="Q249" i="1"/>
  <c r="R249" i="1"/>
  <c r="T249" i="1"/>
  <c r="AC249" i="1"/>
  <c r="S249" i="1"/>
  <c r="U249" i="1"/>
  <c r="V249" i="1"/>
  <c r="W249" i="1"/>
  <c r="X249" i="1"/>
  <c r="AE249" i="1"/>
  <c r="J164" i="1"/>
  <c r="AA164" i="1"/>
  <c r="L164" i="1"/>
  <c r="AB164" i="1"/>
  <c r="Q164" i="1"/>
  <c r="R164" i="1"/>
  <c r="T164" i="1"/>
  <c r="AC164" i="1"/>
  <c r="S164" i="1"/>
  <c r="U164" i="1"/>
  <c r="V164" i="1"/>
  <c r="W164" i="1"/>
  <c r="X164" i="1"/>
  <c r="AE164" i="1"/>
  <c r="J361" i="1"/>
  <c r="AA361" i="1"/>
  <c r="L361" i="1"/>
  <c r="AB361" i="1"/>
  <c r="Q361" i="1"/>
  <c r="R361" i="1"/>
  <c r="T361" i="1"/>
  <c r="AC361" i="1"/>
  <c r="S361" i="1"/>
  <c r="U361" i="1"/>
  <c r="V361" i="1"/>
  <c r="W361" i="1"/>
  <c r="X361" i="1"/>
  <c r="AE361" i="1"/>
  <c r="J200" i="1"/>
  <c r="AA200" i="1"/>
  <c r="L200" i="1"/>
  <c r="AB200" i="1"/>
  <c r="Q200" i="1"/>
  <c r="R200" i="1"/>
  <c r="T200" i="1"/>
  <c r="AC200" i="1"/>
  <c r="S200" i="1"/>
  <c r="U200" i="1"/>
  <c r="V200" i="1"/>
  <c r="W200" i="1"/>
  <c r="X200" i="1"/>
  <c r="AE200" i="1"/>
  <c r="T585" i="1"/>
  <c r="AC585" i="1"/>
  <c r="J100" i="1"/>
  <c r="AA100" i="1"/>
  <c r="L100" i="1"/>
  <c r="AB100" i="1"/>
  <c r="Q100" i="1"/>
  <c r="R100" i="1"/>
  <c r="T100" i="1"/>
  <c r="AC100" i="1"/>
  <c r="S100" i="1"/>
  <c r="U100" i="1"/>
  <c r="V100" i="1"/>
  <c r="W100" i="1"/>
  <c r="X100" i="1"/>
  <c r="J163" i="1"/>
  <c r="AA163" i="1"/>
  <c r="L163" i="1"/>
  <c r="AB163" i="1"/>
  <c r="Q163" i="1"/>
  <c r="R163" i="1"/>
  <c r="T163" i="1"/>
  <c r="AC163" i="1"/>
  <c r="S163" i="1"/>
  <c r="U163" i="1"/>
  <c r="V163" i="1"/>
  <c r="W163" i="1"/>
  <c r="X163" i="1"/>
  <c r="AE163" i="1"/>
  <c r="J375" i="1"/>
  <c r="AA375" i="1"/>
  <c r="L375" i="1"/>
  <c r="AB375" i="1"/>
  <c r="Q375" i="1"/>
  <c r="R375" i="1"/>
  <c r="T375" i="1"/>
  <c r="AC375" i="1"/>
  <c r="S375" i="1"/>
  <c r="U375" i="1"/>
  <c r="V375" i="1"/>
  <c r="W375" i="1"/>
  <c r="X375" i="1"/>
  <c r="AE375" i="1"/>
  <c r="J362" i="1"/>
  <c r="AA362" i="1"/>
  <c r="L362" i="1"/>
  <c r="AB362" i="1"/>
  <c r="Q362" i="1"/>
  <c r="R362" i="1"/>
  <c r="T362" i="1"/>
  <c r="AC362" i="1"/>
  <c r="S362" i="1"/>
  <c r="U362" i="1"/>
  <c r="V362" i="1"/>
  <c r="W362" i="1"/>
  <c r="X362" i="1"/>
  <c r="AE362" i="1"/>
  <c r="J298" i="1"/>
  <c r="AA298" i="1"/>
  <c r="L298" i="1"/>
  <c r="AB298" i="1"/>
  <c r="Q298" i="1"/>
  <c r="R298" i="1"/>
  <c r="T298" i="1"/>
  <c r="AC298" i="1"/>
  <c r="S298" i="1"/>
  <c r="U298" i="1"/>
  <c r="V298" i="1"/>
  <c r="W298" i="1"/>
  <c r="X298" i="1"/>
  <c r="AE298" i="1"/>
  <c r="J243" i="1"/>
  <c r="AA243" i="1"/>
  <c r="L243" i="1"/>
  <c r="AB243" i="1"/>
  <c r="Q243" i="1"/>
  <c r="R243" i="1"/>
  <c r="T243" i="1"/>
  <c r="AC243" i="1"/>
  <c r="S243" i="1"/>
  <c r="U243" i="1"/>
  <c r="V243" i="1"/>
  <c r="W243" i="1"/>
  <c r="X243" i="1"/>
  <c r="AE243" i="1"/>
  <c r="T538" i="1"/>
  <c r="AC538" i="1"/>
  <c r="J313" i="1"/>
  <c r="AA313" i="1"/>
  <c r="L313" i="1"/>
  <c r="AB313" i="1"/>
  <c r="Q313" i="1"/>
  <c r="R313" i="1"/>
  <c r="T313" i="1"/>
  <c r="AC313" i="1"/>
  <c r="S313" i="1"/>
  <c r="U313" i="1"/>
  <c r="V313" i="1"/>
  <c r="W313" i="1"/>
  <c r="X313" i="1"/>
  <c r="AE313" i="1"/>
  <c r="J241" i="1"/>
  <c r="AA241" i="1"/>
  <c r="L241" i="1"/>
  <c r="AB241" i="1"/>
  <c r="Q241" i="1"/>
  <c r="R241" i="1"/>
  <c r="T241" i="1"/>
  <c r="AC241" i="1"/>
  <c r="S241" i="1"/>
  <c r="U241" i="1"/>
  <c r="V241" i="1"/>
  <c r="W241" i="1"/>
  <c r="X241" i="1"/>
  <c r="AE241" i="1"/>
  <c r="J347" i="1"/>
  <c r="AA347" i="1"/>
  <c r="L347" i="1"/>
  <c r="AB347" i="1"/>
  <c r="Q347" i="1"/>
  <c r="R347" i="1"/>
  <c r="T347" i="1"/>
  <c r="AC347" i="1"/>
  <c r="S347" i="1"/>
  <c r="U347" i="1"/>
  <c r="V347" i="1"/>
  <c r="W347" i="1"/>
  <c r="X347" i="1"/>
  <c r="AE347" i="1"/>
  <c r="T515" i="1"/>
  <c r="AC515" i="1"/>
  <c r="J201" i="1"/>
  <c r="AA201" i="1"/>
  <c r="L201" i="1"/>
  <c r="AB201" i="1"/>
  <c r="Q201" i="1"/>
  <c r="R201" i="1"/>
  <c r="T201" i="1"/>
  <c r="AC201" i="1"/>
  <c r="S201" i="1"/>
  <c r="U201" i="1"/>
  <c r="V201" i="1"/>
  <c r="W201" i="1"/>
  <c r="X201" i="1"/>
  <c r="AE201" i="1"/>
  <c r="J171" i="1"/>
  <c r="AA171" i="1"/>
  <c r="L171" i="1"/>
  <c r="AB171" i="1"/>
  <c r="Q171" i="1"/>
  <c r="R171" i="1"/>
  <c r="T171" i="1"/>
  <c r="AC171" i="1"/>
  <c r="S171" i="1"/>
  <c r="U171" i="1"/>
  <c r="V171" i="1"/>
  <c r="W171" i="1"/>
  <c r="X171" i="1"/>
  <c r="AE171" i="1"/>
  <c r="T496" i="1"/>
  <c r="AC496" i="1"/>
  <c r="J162" i="1"/>
  <c r="AA162" i="1"/>
  <c r="L162" i="1"/>
  <c r="AB162" i="1"/>
  <c r="Q162" i="1"/>
  <c r="R162" i="1"/>
  <c r="T162" i="1"/>
  <c r="AC162" i="1"/>
  <c r="S162" i="1"/>
  <c r="U162" i="1"/>
  <c r="V162" i="1"/>
  <c r="W162" i="1"/>
  <c r="X162" i="1"/>
  <c r="AE162" i="1"/>
  <c r="J202" i="1"/>
  <c r="AA202" i="1"/>
  <c r="L202" i="1"/>
  <c r="AB202" i="1"/>
  <c r="Q202" i="1"/>
  <c r="R202" i="1"/>
  <c r="T202" i="1"/>
  <c r="AC202" i="1"/>
  <c r="S202" i="1"/>
  <c r="U202" i="1"/>
  <c r="V202" i="1"/>
  <c r="W202" i="1"/>
  <c r="X202" i="1"/>
  <c r="AE202" i="1"/>
  <c r="T556" i="1"/>
  <c r="AC556" i="1"/>
  <c r="J117" i="1"/>
  <c r="AA117" i="1"/>
  <c r="L117" i="1"/>
  <c r="AB117" i="1"/>
  <c r="Q117" i="1"/>
  <c r="R117" i="1"/>
  <c r="T117" i="1"/>
  <c r="AC117" i="1"/>
  <c r="S117" i="1"/>
  <c r="U117" i="1"/>
  <c r="V117" i="1"/>
  <c r="W117" i="1"/>
  <c r="X117" i="1"/>
  <c r="AE117" i="1"/>
  <c r="J265" i="1"/>
  <c r="AA265" i="1"/>
  <c r="L265" i="1"/>
  <c r="AB265" i="1"/>
  <c r="Q265" i="1"/>
  <c r="R265" i="1"/>
  <c r="T265" i="1"/>
  <c r="AC265" i="1"/>
  <c r="S265" i="1"/>
  <c r="U265" i="1"/>
  <c r="V265" i="1"/>
  <c r="W265" i="1"/>
  <c r="X265" i="1"/>
  <c r="AE265" i="1"/>
  <c r="J123" i="1"/>
  <c r="AA123" i="1"/>
  <c r="L123" i="1"/>
  <c r="AB123" i="1"/>
  <c r="Q123" i="1"/>
  <c r="R123" i="1"/>
  <c r="T123" i="1"/>
  <c r="AC123" i="1"/>
  <c r="S123" i="1"/>
  <c r="U123" i="1"/>
  <c r="V123" i="1"/>
  <c r="W123" i="1"/>
  <c r="X123" i="1"/>
  <c r="AE123" i="1"/>
  <c r="J270" i="1"/>
  <c r="AA270" i="1"/>
  <c r="L270" i="1"/>
  <c r="AB270" i="1"/>
  <c r="Q270" i="1"/>
  <c r="R270" i="1"/>
  <c r="T270" i="1"/>
  <c r="AC270" i="1"/>
  <c r="S270" i="1"/>
  <c r="U270" i="1"/>
  <c r="V270" i="1"/>
  <c r="W270" i="1"/>
  <c r="X270" i="1"/>
  <c r="AE270" i="1"/>
  <c r="J464" i="1"/>
  <c r="AA464" i="1"/>
  <c r="L464" i="1"/>
  <c r="AB464" i="1"/>
  <c r="Q464" i="1"/>
  <c r="R464" i="1"/>
  <c r="T464" i="1"/>
  <c r="AC464" i="1"/>
  <c r="S464" i="1"/>
  <c r="U464" i="1"/>
  <c r="V464" i="1"/>
  <c r="W464" i="1"/>
  <c r="X464" i="1"/>
  <c r="AE464" i="1"/>
  <c r="J106" i="1"/>
  <c r="AA106" i="1"/>
  <c r="L106" i="1"/>
  <c r="AB106" i="1"/>
  <c r="Q106" i="1"/>
  <c r="R106" i="1"/>
  <c r="T106" i="1"/>
  <c r="AC106" i="1"/>
  <c r="S106" i="1"/>
  <c r="U106" i="1"/>
  <c r="V106" i="1"/>
  <c r="W106" i="1"/>
  <c r="X106" i="1"/>
  <c r="AE106" i="1"/>
  <c r="T543" i="1"/>
  <c r="AC543" i="1"/>
  <c r="T550" i="1"/>
  <c r="AC550" i="1"/>
  <c r="J107" i="1"/>
  <c r="AA107" i="1"/>
  <c r="L107" i="1"/>
  <c r="AB107" i="1"/>
  <c r="Q107" i="1"/>
  <c r="R107" i="1"/>
  <c r="T107" i="1"/>
  <c r="AC107" i="1"/>
  <c r="S107" i="1"/>
  <c r="U107" i="1"/>
  <c r="V107" i="1"/>
  <c r="W107" i="1"/>
  <c r="X107" i="1"/>
  <c r="AE107" i="1"/>
  <c r="J277" i="1"/>
  <c r="AA277" i="1"/>
  <c r="L277" i="1"/>
  <c r="AB277" i="1"/>
  <c r="Q277" i="1"/>
  <c r="R277" i="1"/>
  <c r="T277" i="1"/>
  <c r="AC277" i="1"/>
  <c r="S277" i="1"/>
  <c r="U277" i="1"/>
  <c r="V277" i="1"/>
  <c r="W277" i="1"/>
  <c r="X277" i="1"/>
  <c r="AE277" i="1"/>
  <c r="J185" i="1"/>
  <c r="AA185" i="1"/>
  <c r="L185" i="1"/>
  <c r="AB185" i="1"/>
  <c r="Q185" i="1"/>
  <c r="R185" i="1"/>
  <c r="T185" i="1"/>
  <c r="AC185" i="1"/>
  <c r="S185" i="1"/>
  <c r="U185" i="1"/>
  <c r="V185" i="1"/>
  <c r="W185" i="1"/>
  <c r="X185" i="1"/>
  <c r="AE185" i="1"/>
  <c r="J231" i="1"/>
  <c r="AA231" i="1"/>
  <c r="L231" i="1"/>
  <c r="AB231" i="1"/>
  <c r="Q231" i="1"/>
  <c r="R231" i="1"/>
  <c r="T231" i="1"/>
  <c r="AC231" i="1"/>
  <c r="S231" i="1"/>
  <c r="U231" i="1"/>
  <c r="V231" i="1"/>
  <c r="W231" i="1"/>
  <c r="X231" i="1"/>
  <c r="AE231" i="1"/>
  <c r="J322" i="1"/>
  <c r="AA322" i="1"/>
  <c r="L322" i="1"/>
  <c r="AB322" i="1"/>
  <c r="Q322" i="1"/>
  <c r="R322" i="1"/>
  <c r="T322" i="1"/>
  <c r="AC322" i="1"/>
  <c r="S322" i="1"/>
  <c r="U322" i="1"/>
  <c r="V322" i="1"/>
  <c r="W322" i="1"/>
  <c r="X322" i="1"/>
  <c r="AE322" i="1"/>
  <c r="J269" i="1"/>
  <c r="AA269" i="1"/>
  <c r="L269" i="1"/>
  <c r="AB269" i="1"/>
  <c r="Q269" i="1"/>
  <c r="R269" i="1"/>
  <c r="T269" i="1"/>
  <c r="AC269" i="1"/>
  <c r="S269" i="1"/>
  <c r="U269" i="1"/>
  <c r="V269" i="1"/>
  <c r="W269" i="1"/>
  <c r="X269" i="1"/>
  <c r="AE269" i="1"/>
  <c r="T535" i="1"/>
  <c r="AC535" i="1"/>
  <c r="T546" i="1"/>
  <c r="AC546" i="1"/>
  <c r="T613" i="1"/>
  <c r="AC613" i="1"/>
  <c r="J404" i="1"/>
  <c r="AA404" i="1"/>
  <c r="L404" i="1"/>
  <c r="AB404" i="1"/>
  <c r="Q404" i="1"/>
  <c r="R404" i="1"/>
  <c r="T404" i="1"/>
  <c r="AC404" i="1"/>
  <c r="S404" i="1"/>
  <c r="U404" i="1"/>
  <c r="V404" i="1"/>
  <c r="W404" i="1"/>
  <c r="X404" i="1"/>
  <c r="AE404" i="1"/>
  <c r="T606" i="1"/>
  <c r="AC606" i="1"/>
  <c r="T498" i="1"/>
  <c r="AC498" i="1"/>
  <c r="J275" i="1"/>
  <c r="AA275" i="1"/>
  <c r="L275" i="1"/>
  <c r="AB275" i="1"/>
  <c r="Q275" i="1"/>
  <c r="R275" i="1"/>
  <c r="T275" i="1"/>
  <c r="AC275" i="1"/>
  <c r="S275" i="1"/>
  <c r="U275" i="1"/>
  <c r="V275" i="1"/>
  <c r="W275" i="1"/>
  <c r="X275" i="1"/>
  <c r="AE275" i="1"/>
  <c r="J279" i="1"/>
  <c r="AA279" i="1"/>
  <c r="L279" i="1"/>
  <c r="AB279" i="1"/>
  <c r="Q279" i="1"/>
  <c r="R279" i="1"/>
  <c r="T279" i="1"/>
  <c r="AC279" i="1"/>
  <c r="S279" i="1"/>
  <c r="U279" i="1"/>
  <c r="V279" i="1"/>
  <c r="W279" i="1"/>
  <c r="X279" i="1"/>
  <c r="AE279" i="1"/>
  <c r="J454" i="1"/>
  <c r="AA454" i="1"/>
  <c r="L454" i="1"/>
  <c r="AB454" i="1"/>
  <c r="Q454" i="1"/>
  <c r="R454" i="1"/>
  <c r="T454" i="1"/>
  <c r="AC454" i="1"/>
  <c r="S454" i="1"/>
  <c r="U454" i="1"/>
  <c r="V454" i="1"/>
  <c r="W454" i="1"/>
  <c r="X454" i="1"/>
  <c r="AE454" i="1"/>
  <c r="J360" i="1"/>
  <c r="AA360" i="1"/>
  <c r="L360" i="1"/>
  <c r="AB360" i="1"/>
  <c r="Q360" i="1"/>
  <c r="R360" i="1"/>
  <c r="T360" i="1"/>
  <c r="AC360" i="1"/>
  <c r="S360" i="1"/>
  <c r="U360" i="1"/>
  <c r="V360" i="1"/>
  <c r="W360" i="1"/>
  <c r="X360" i="1"/>
  <c r="AE360" i="1"/>
  <c r="J208" i="1"/>
  <c r="AA208" i="1"/>
  <c r="L208" i="1"/>
  <c r="AB208" i="1"/>
  <c r="Q208" i="1"/>
  <c r="R208" i="1"/>
  <c r="T208" i="1"/>
  <c r="AC208" i="1"/>
  <c r="S208" i="1"/>
  <c r="U208" i="1"/>
  <c r="V208" i="1"/>
  <c r="W208" i="1"/>
  <c r="X208" i="1"/>
  <c r="AE208" i="1"/>
  <c r="T494" i="1"/>
  <c r="AC494" i="1"/>
  <c r="T600" i="1"/>
  <c r="AC600" i="1"/>
  <c r="T508" i="1"/>
  <c r="AC508" i="1"/>
  <c r="J398" i="1"/>
  <c r="AA398" i="1"/>
  <c r="L398" i="1"/>
  <c r="AB398" i="1"/>
  <c r="Q398" i="1"/>
  <c r="R398" i="1"/>
  <c r="T398" i="1"/>
  <c r="AC398" i="1"/>
  <c r="S398" i="1"/>
  <c r="U398" i="1"/>
  <c r="V398" i="1"/>
  <c r="W398" i="1"/>
  <c r="X398" i="1"/>
  <c r="AE398" i="1"/>
  <c r="J266" i="1"/>
  <c r="AA266" i="1"/>
  <c r="L266" i="1"/>
  <c r="AB266" i="1"/>
  <c r="Q266" i="1"/>
  <c r="R266" i="1"/>
  <c r="T266" i="1"/>
  <c r="AC266" i="1"/>
  <c r="S266" i="1"/>
  <c r="U266" i="1"/>
  <c r="V266" i="1"/>
  <c r="W266" i="1"/>
  <c r="X266" i="1"/>
  <c r="AE266" i="1"/>
  <c r="J232" i="1"/>
  <c r="AA232" i="1"/>
  <c r="L232" i="1"/>
  <c r="AB232" i="1"/>
  <c r="Q232" i="1"/>
  <c r="R232" i="1"/>
  <c r="T232" i="1"/>
  <c r="AC232" i="1"/>
  <c r="S232" i="1"/>
  <c r="U232" i="1"/>
  <c r="V232" i="1"/>
  <c r="W232" i="1"/>
  <c r="X232" i="1"/>
  <c r="AE232" i="1"/>
  <c r="J323" i="1"/>
  <c r="AA323" i="1"/>
  <c r="L323" i="1"/>
  <c r="AB323" i="1"/>
  <c r="Q323" i="1"/>
  <c r="R323" i="1"/>
  <c r="T323" i="1"/>
  <c r="AC323" i="1"/>
  <c r="S323" i="1"/>
  <c r="U323" i="1"/>
  <c r="V323" i="1"/>
  <c r="W323" i="1"/>
  <c r="X323" i="1"/>
  <c r="AE323" i="1"/>
  <c r="T568" i="1"/>
  <c r="AC568" i="1"/>
  <c r="J233" i="1"/>
  <c r="AA233" i="1"/>
  <c r="L233" i="1"/>
  <c r="AB233" i="1"/>
  <c r="Q233" i="1"/>
  <c r="R233" i="1"/>
  <c r="T233" i="1"/>
  <c r="AC233" i="1"/>
  <c r="S233" i="1"/>
  <c r="U233" i="1"/>
  <c r="V233" i="1"/>
  <c r="W233" i="1"/>
  <c r="X233" i="1"/>
  <c r="AE233" i="1"/>
  <c r="J429" i="1"/>
  <c r="AA429" i="1"/>
  <c r="L429" i="1"/>
  <c r="AB429" i="1"/>
  <c r="Q429" i="1"/>
  <c r="R429" i="1"/>
  <c r="T429" i="1"/>
  <c r="AC429" i="1"/>
  <c r="S429" i="1"/>
  <c r="U429" i="1"/>
  <c r="V429" i="1"/>
  <c r="W429" i="1"/>
  <c r="X429" i="1"/>
  <c r="AE429" i="1"/>
  <c r="T594" i="1"/>
  <c r="AC594" i="1"/>
  <c r="J193" i="1"/>
  <c r="AA193" i="1"/>
  <c r="L193" i="1"/>
  <c r="AB193" i="1"/>
  <c r="Q193" i="1"/>
  <c r="R193" i="1"/>
  <c r="T193" i="1"/>
  <c r="AC193" i="1"/>
  <c r="S193" i="1"/>
  <c r="U193" i="1"/>
  <c r="V193" i="1"/>
  <c r="W193" i="1"/>
  <c r="X193" i="1"/>
  <c r="AE193" i="1"/>
  <c r="T608" i="1"/>
  <c r="AC608" i="1"/>
  <c r="J234" i="1"/>
  <c r="AA234" i="1"/>
  <c r="L234" i="1"/>
  <c r="AB234" i="1"/>
  <c r="Q234" i="1"/>
  <c r="R234" i="1"/>
  <c r="T234" i="1"/>
  <c r="AC234" i="1"/>
  <c r="S234" i="1"/>
  <c r="U234" i="1"/>
  <c r="V234" i="1"/>
  <c r="W234" i="1"/>
  <c r="X234" i="1"/>
  <c r="AE234" i="1"/>
  <c r="J367" i="1"/>
  <c r="AA367" i="1"/>
  <c r="L367" i="1"/>
  <c r="AB367" i="1"/>
  <c r="Q367" i="1"/>
  <c r="R367" i="1"/>
  <c r="T367" i="1"/>
  <c r="AC367" i="1"/>
  <c r="S367" i="1"/>
  <c r="U367" i="1"/>
  <c r="V367" i="1"/>
  <c r="W367" i="1"/>
  <c r="X367" i="1"/>
  <c r="AE367" i="1"/>
  <c r="J116" i="1"/>
  <c r="AA116" i="1"/>
  <c r="L116" i="1"/>
  <c r="AB116" i="1"/>
  <c r="Q116" i="1"/>
  <c r="R116" i="1"/>
  <c r="T116" i="1"/>
  <c r="AC116" i="1"/>
  <c r="S116" i="1"/>
  <c r="U116" i="1"/>
  <c r="V116" i="1"/>
  <c r="W116" i="1"/>
  <c r="X116" i="1"/>
  <c r="AE116" i="1"/>
  <c r="T581" i="1"/>
  <c r="AC581" i="1"/>
  <c r="J108" i="1"/>
  <c r="AA108" i="1"/>
  <c r="L108" i="1"/>
  <c r="AB108" i="1"/>
  <c r="Q108" i="1"/>
  <c r="R108" i="1"/>
  <c r="T108" i="1"/>
  <c r="AC108" i="1"/>
  <c r="S108" i="1"/>
  <c r="U108" i="1"/>
  <c r="V108" i="1"/>
  <c r="W108" i="1"/>
  <c r="X108" i="1"/>
  <c r="AE108" i="1"/>
  <c r="J301" i="1"/>
  <c r="AA301" i="1"/>
  <c r="L301" i="1"/>
  <c r="AB301" i="1"/>
  <c r="Q301" i="1"/>
  <c r="R301" i="1"/>
  <c r="T301" i="1"/>
  <c r="AC301" i="1"/>
  <c r="S301" i="1"/>
  <c r="U301" i="1"/>
  <c r="V301" i="1"/>
  <c r="W301" i="1"/>
  <c r="X301" i="1"/>
  <c r="AE301" i="1"/>
  <c r="J215" i="1"/>
  <c r="AA215" i="1"/>
  <c r="L215" i="1"/>
  <c r="AB215" i="1"/>
  <c r="Q215" i="1"/>
  <c r="R215" i="1"/>
  <c r="T215" i="1"/>
  <c r="AC215" i="1"/>
  <c r="S215" i="1"/>
  <c r="U215" i="1"/>
  <c r="V215" i="1"/>
  <c r="W215" i="1"/>
  <c r="X215" i="1"/>
  <c r="AE215" i="1"/>
  <c r="J440" i="1"/>
  <c r="AA440" i="1"/>
  <c r="L440" i="1"/>
  <c r="AB440" i="1"/>
  <c r="Q440" i="1"/>
  <c r="R440" i="1"/>
  <c r="T440" i="1"/>
  <c r="AC440" i="1"/>
  <c r="S440" i="1"/>
  <c r="U440" i="1"/>
  <c r="V440" i="1"/>
  <c r="W440" i="1"/>
  <c r="X440" i="1"/>
  <c r="AE440" i="1"/>
  <c r="T537" i="1"/>
  <c r="AC537" i="1"/>
  <c r="T602" i="1"/>
  <c r="AC602" i="1"/>
  <c r="J297" i="1"/>
  <c r="AA297" i="1"/>
  <c r="L297" i="1"/>
  <c r="AB297" i="1"/>
  <c r="Q297" i="1"/>
  <c r="R297" i="1"/>
  <c r="T297" i="1"/>
  <c r="AC297" i="1"/>
  <c r="S297" i="1"/>
  <c r="U297" i="1"/>
  <c r="V297" i="1"/>
  <c r="W297" i="1"/>
  <c r="X297" i="1"/>
  <c r="AE297" i="1"/>
  <c r="T504" i="1"/>
  <c r="AC504" i="1"/>
  <c r="T595" i="1"/>
  <c r="AC595" i="1"/>
  <c r="J366" i="1"/>
  <c r="AA366" i="1"/>
  <c r="L366" i="1"/>
  <c r="AB366" i="1"/>
  <c r="Q366" i="1"/>
  <c r="R366" i="1"/>
  <c r="T366" i="1"/>
  <c r="AC366" i="1"/>
  <c r="S366" i="1"/>
  <c r="U366" i="1"/>
  <c r="V366" i="1"/>
  <c r="W366" i="1"/>
  <c r="X366" i="1"/>
  <c r="AE366" i="1"/>
  <c r="J187" i="1"/>
  <c r="AA187" i="1"/>
  <c r="L187" i="1"/>
  <c r="AB187" i="1"/>
  <c r="Q187" i="1"/>
  <c r="R187" i="1"/>
  <c r="T187" i="1"/>
  <c r="AC187" i="1"/>
  <c r="S187" i="1"/>
  <c r="U187" i="1"/>
  <c r="V187" i="1"/>
  <c r="W187" i="1"/>
  <c r="X187" i="1"/>
  <c r="AE187" i="1"/>
  <c r="J242" i="1"/>
  <c r="AA242" i="1"/>
  <c r="L242" i="1"/>
  <c r="AB242" i="1"/>
  <c r="Q242" i="1"/>
  <c r="R242" i="1"/>
  <c r="T242" i="1"/>
  <c r="AC242" i="1"/>
  <c r="S242" i="1"/>
  <c r="U242" i="1"/>
  <c r="V242" i="1"/>
  <c r="W242" i="1"/>
  <c r="X242" i="1"/>
  <c r="AE242" i="1"/>
  <c r="J226" i="1"/>
  <c r="AA226" i="1"/>
  <c r="L226" i="1"/>
  <c r="AB226" i="1"/>
  <c r="Q226" i="1"/>
  <c r="R226" i="1"/>
  <c r="T226" i="1"/>
  <c r="AC226" i="1"/>
  <c r="S226" i="1"/>
  <c r="U226" i="1"/>
  <c r="V226" i="1"/>
  <c r="W226" i="1"/>
  <c r="X226" i="1"/>
  <c r="AE226" i="1"/>
  <c r="J115" i="1"/>
  <c r="AA115" i="1"/>
  <c r="L115" i="1"/>
  <c r="AB115" i="1"/>
  <c r="Q115" i="1"/>
  <c r="R115" i="1"/>
  <c r="T115" i="1"/>
  <c r="AC115" i="1"/>
  <c r="S115" i="1"/>
  <c r="U115" i="1"/>
  <c r="V115" i="1"/>
  <c r="W115" i="1"/>
  <c r="X115" i="1"/>
  <c r="AE115" i="1"/>
  <c r="J176" i="1"/>
  <c r="AA176" i="1"/>
  <c r="L176" i="1"/>
  <c r="AB176" i="1"/>
  <c r="Q176" i="1"/>
  <c r="R176" i="1"/>
  <c r="T176" i="1"/>
  <c r="AC176" i="1"/>
  <c r="S176" i="1"/>
  <c r="U176" i="1"/>
  <c r="V176" i="1"/>
  <c r="W176" i="1"/>
  <c r="X176" i="1"/>
  <c r="AE176" i="1"/>
  <c r="J235" i="1"/>
  <c r="AA235" i="1"/>
  <c r="L235" i="1"/>
  <c r="AB235" i="1"/>
  <c r="Q235" i="1"/>
  <c r="R235" i="1"/>
  <c r="T235" i="1"/>
  <c r="AC235" i="1"/>
  <c r="S235" i="1"/>
  <c r="U235" i="1"/>
  <c r="V235" i="1"/>
  <c r="W235" i="1"/>
  <c r="X235" i="1"/>
  <c r="AE235" i="1"/>
  <c r="J318" i="1"/>
  <c r="AA318" i="1"/>
  <c r="L318" i="1"/>
  <c r="AB318" i="1"/>
  <c r="Q318" i="1"/>
  <c r="R318" i="1"/>
  <c r="T318" i="1"/>
  <c r="AC318" i="1"/>
  <c r="S318" i="1"/>
  <c r="U318" i="1"/>
  <c r="V318" i="1"/>
  <c r="W318" i="1"/>
  <c r="X318" i="1"/>
  <c r="AE318" i="1"/>
  <c r="T530" i="1"/>
  <c r="AC530" i="1"/>
  <c r="J310" i="1"/>
  <c r="AA310" i="1"/>
  <c r="L310" i="1"/>
  <c r="AB310" i="1"/>
  <c r="Q310" i="1"/>
  <c r="R310" i="1"/>
  <c r="T310" i="1"/>
  <c r="AC310" i="1"/>
  <c r="S310" i="1"/>
  <c r="U310" i="1"/>
  <c r="V310" i="1"/>
  <c r="W310" i="1"/>
  <c r="X310" i="1"/>
  <c r="AE310" i="1"/>
  <c r="J105" i="1"/>
  <c r="AA105" i="1"/>
  <c r="L105" i="1"/>
  <c r="AB105" i="1"/>
  <c r="Q105" i="1"/>
  <c r="R105" i="1"/>
  <c r="T105" i="1"/>
  <c r="AC105" i="1"/>
  <c r="S105" i="1"/>
  <c r="U105" i="1"/>
  <c r="V105" i="1"/>
  <c r="W105" i="1"/>
  <c r="X105" i="1"/>
  <c r="AE105" i="1"/>
  <c r="J137" i="1"/>
  <c r="AA137" i="1"/>
  <c r="L137" i="1"/>
  <c r="AB137" i="1"/>
  <c r="Q137" i="1"/>
  <c r="R137" i="1"/>
  <c r="T137" i="1"/>
  <c r="AC137" i="1"/>
  <c r="S137" i="1"/>
  <c r="U137" i="1"/>
  <c r="V137" i="1"/>
  <c r="W137" i="1"/>
  <c r="X137" i="1"/>
  <c r="AE137" i="1"/>
  <c r="J236" i="1"/>
  <c r="AA236" i="1"/>
  <c r="L236" i="1"/>
  <c r="AB236" i="1"/>
  <c r="Q236" i="1"/>
  <c r="R236" i="1"/>
  <c r="T236" i="1"/>
  <c r="AC236" i="1"/>
  <c r="S236" i="1"/>
  <c r="U236" i="1"/>
  <c r="V236" i="1"/>
  <c r="W236" i="1"/>
  <c r="X236" i="1"/>
  <c r="AE236" i="1"/>
  <c r="J134" i="1"/>
  <c r="AA134" i="1"/>
  <c r="L134" i="1"/>
  <c r="AB134" i="1"/>
  <c r="Q134" i="1"/>
  <c r="R134" i="1"/>
  <c r="T134" i="1"/>
  <c r="AC134" i="1"/>
  <c r="S134" i="1"/>
  <c r="U134" i="1"/>
  <c r="V134" i="1"/>
  <c r="W134" i="1"/>
  <c r="X134" i="1"/>
  <c r="AE134" i="1"/>
  <c r="J118" i="1"/>
  <c r="AA118" i="1"/>
  <c r="L118" i="1"/>
  <c r="AB118" i="1"/>
  <c r="Q118" i="1"/>
  <c r="R118" i="1"/>
  <c r="T118" i="1"/>
  <c r="AC118" i="1"/>
  <c r="S118" i="1"/>
  <c r="U118" i="1"/>
  <c r="V118" i="1"/>
  <c r="W118" i="1"/>
  <c r="X118" i="1"/>
  <c r="AE118" i="1"/>
  <c r="J250" i="1"/>
  <c r="AA250" i="1"/>
  <c r="L250" i="1"/>
  <c r="AB250" i="1"/>
  <c r="Q250" i="1"/>
  <c r="R250" i="1"/>
  <c r="T250" i="1"/>
  <c r="AC250" i="1"/>
  <c r="S250" i="1"/>
  <c r="U250" i="1"/>
  <c r="V250" i="1"/>
  <c r="W250" i="1"/>
  <c r="X250" i="1"/>
  <c r="AE250" i="1"/>
  <c r="J124" i="1"/>
  <c r="AA124" i="1"/>
  <c r="L124" i="1"/>
  <c r="AB124" i="1"/>
  <c r="Q124" i="1"/>
  <c r="R124" i="1"/>
  <c r="T124" i="1"/>
  <c r="AC124" i="1"/>
  <c r="S124" i="1"/>
  <c r="U124" i="1"/>
  <c r="V124" i="1"/>
  <c r="W124" i="1"/>
  <c r="X124" i="1"/>
  <c r="AE124" i="1"/>
  <c r="J237" i="1"/>
  <c r="AA237" i="1"/>
  <c r="L237" i="1"/>
  <c r="AB237" i="1"/>
  <c r="Q237" i="1"/>
  <c r="R237" i="1"/>
  <c r="T237" i="1"/>
  <c r="AC237" i="1"/>
  <c r="S237" i="1"/>
  <c r="U237" i="1"/>
  <c r="V237" i="1"/>
  <c r="W237" i="1"/>
  <c r="X237" i="1"/>
  <c r="AE237" i="1"/>
  <c r="J278" i="1"/>
  <c r="AA278" i="1"/>
  <c r="L278" i="1"/>
  <c r="AB278" i="1"/>
  <c r="Q278" i="1"/>
  <c r="R278" i="1"/>
  <c r="T278" i="1"/>
  <c r="AC278" i="1"/>
  <c r="S278" i="1"/>
  <c r="U278" i="1"/>
  <c r="V278" i="1"/>
  <c r="W278" i="1"/>
  <c r="X278" i="1"/>
  <c r="AE278" i="1"/>
  <c r="J450" i="1"/>
  <c r="AA450" i="1"/>
  <c r="L450" i="1"/>
  <c r="AB450" i="1"/>
  <c r="Q450" i="1"/>
  <c r="R450" i="1"/>
  <c r="T450" i="1"/>
  <c r="AC450" i="1"/>
  <c r="S450" i="1"/>
  <c r="U450" i="1"/>
  <c r="V450" i="1"/>
  <c r="W450" i="1"/>
  <c r="X450" i="1"/>
  <c r="AE450" i="1"/>
  <c r="J103" i="1"/>
  <c r="AA103" i="1"/>
  <c r="L103" i="1"/>
  <c r="AB103" i="1"/>
  <c r="Q103" i="1"/>
  <c r="R103" i="1"/>
  <c r="T103" i="1"/>
  <c r="AC103" i="1"/>
  <c r="S103" i="1"/>
  <c r="U103" i="1"/>
  <c r="V103" i="1"/>
  <c r="W103" i="1"/>
  <c r="X103" i="1"/>
  <c r="AE103" i="1"/>
  <c r="J399" i="1"/>
  <c r="AA399" i="1"/>
  <c r="L399" i="1"/>
  <c r="AB399" i="1"/>
  <c r="Q399" i="1"/>
  <c r="R399" i="1"/>
  <c r="T399" i="1"/>
  <c r="AC399" i="1"/>
  <c r="S399" i="1"/>
  <c r="U399" i="1"/>
  <c r="V399" i="1"/>
  <c r="W399" i="1"/>
  <c r="X399" i="1"/>
  <c r="AE399" i="1"/>
  <c r="T488" i="1"/>
  <c r="AC488" i="1"/>
  <c r="T574" i="1"/>
  <c r="AC574" i="1"/>
  <c r="J430" i="1"/>
  <c r="AA430" i="1"/>
  <c r="L430" i="1"/>
  <c r="AB430" i="1"/>
  <c r="Q430" i="1"/>
  <c r="R430" i="1"/>
  <c r="T430" i="1"/>
  <c r="AC430" i="1"/>
  <c r="S430" i="1"/>
  <c r="U430" i="1"/>
  <c r="V430" i="1"/>
  <c r="W430" i="1"/>
  <c r="X430" i="1"/>
  <c r="AE430" i="1"/>
  <c r="J203" i="1"/>
  <c r="AA203" i="1"/>
  <c r="L203" i="1"/>
  <c r="AB203" i="1"/>
  <c r="Q203" i="1"/>
  <c r="R203" i="1"/>
  <c r="T203" i="1"/>
  <c r="AC203" i="1"/>
  <c r="S203" i="1"/>
  <c r="U203" i="1"/>
  <c r="V203" i="1"/>
  <c r="W203" i="1"/>
  <c r="X203" i="1"/>
  <c r="AE203" i="1"/>
  <c r="J101" i="1"/>
  <c r="AA101" i="1"/>
  <c r="L101" i="1"/>
  <c r="AB101" i="1"/>
  <c r="Q101" i="1"/>
  <c r="R101" i="1"/>
  <c r="T101" i="1"/>
  <c r="AC101" i="1"/>
  <c r="S101" i="1"/>
  <c r="U101" i="1"/>
  <c r="V101" i="1"/>
  <c r="W101" i="1"/>
  <c r="X101" i="1"/>
  <c r="AE101" i="1"/>
  <c r="J332" i="1"/>
  <c r="AA332" i="1"/>
  <c r="L332" i="1"/>
  <c r="AB332" i="1"/>
  <c r="Q332" i="1"/>
  <c r="R332" i="1"/>
  <c r="T332" i="1"/>
  <c r="AC332" i="1"/>
  <c r="S332" i="1"/>
  <c r="U332" i="1"/>
  <c r="V332" i="1"/>
  <c r="W332" i="1"/>
  <c r="X332" i="1"/>
  <c r="AE332" i="1"/>
  <c r="J379" i="1"/>
  <c r="AA379" i="1"/>
  <c r="L379" i="1"/>
  <c r="AB379" i="1"/>
  <c r="Q379" i="1"/>
  <c r="R379" i="1"/>
  <c r="T379" i="1"/>
  <c r="AC379" i="1"/>
  <c r="S379" i="1"/>
  <c r="U379" i="1"/>
  <c r="V379" i="1"/>
  <c r="W379" i="1"/>
  <c r="X379" i="1"/>
  <c r="AE379" i="1"/>
  <c r="T501" i="1"/>
  <c r="AC501" i="1"/>
  <c r="T623" i="1"/>
  <c r="AC623" i="1"/>
  <c r="T597" i="1"/>
  <c r="AC597" i="1"/>
  <c r="J222" i="1"/>
  <c r="AA222" i="1"/>
  <c r="L222" i="1"/>
  <c r="AB222" i="1"/>
  <c r="Q222" i="1"/>
  <c r="R222" i="1"/>
  <c r="T222" i="1"/>
  <c r="AC222" i="1"/>
  <c r="S222" i="1"/>
  <c r="U222" i="1"/>
  <c r="V222" i="1"/>
  <c r="W222" i="1"/>
  <c r="X222" i="1"/>
  <c r="AE222" i="1"/>
  <c r="J205" i="1"/>
  <c r="AA205" i="1"/>
  <c r="L205" i="1"/>
  <c r="AB205" i="1"/>
  <c r="Q205" i="1"/>
  <c r="R205" i="1"/>
  <c r="T205" i="1"/>
  <c r="AC205" i="1"/>
  <c r="S205" i="1"/>
  <c r="U205" i="1"/>
  <c r="V205" i="1"/>
  <c r="W205" i="1"/>
  <c r="X205" i="1"/>
  <c r="AE205" i="1"/>
  <c r="T479" i="1"/>
  <c r="AC479" i="1"/>
  <c r="T596" i="1"/>
  <c r="AC596" i="1"/>
  <c r="J353" i="1"/>
  <c r="AA353" i="1"/>
  <c r="L353" i="1"/>
  <c r="AB353" i="1"/>
  <c r="Q353" i="1"/>
  <c r="R353" i="1"/>
  <c r="T353" i="1"/>
  <c r="AC353" i="1"/>
  <c r="S353" i="1"/>
  <c r="U353" i="1"/>
  <c r="V353" i="1"/>
  <c r="W353" i="1"/>
  <c r="X353" i="1"/>
  <c r="AE353" i="1"/>
  <c r="T575" i="1"/>
  <c r="AC575" i="1"/>
  <c r="T601" i="1"/>
  <c r="AC601" i="1"/>
  <c r="T495" i="1"/>
  <c r="AC495" i="1"/>
  <c r="J157" i="1"/>
  <c r="AA157" i="1"/>
  <c r="L157" i="1"/>
  <c r="AB157" i="1"/>
  <c r="Q157" i="1"/>
  <c r="R157" i="1"/>
  <c r="T157" i="1"/>
  <c r="AC157" i="1"/>
  <c r="S157" i="1"/>
  <c r="U157" i="1"/>
  <c r="V157" i="1"/>
  <c r="W157" i="1"/>
  <c r="X157" i="1"/>
  <c r="AE157" i="1"/>
  <c r="J110" i="1"/>
  <c r="AA110" i="1"/>
  <c r="L110" i="1"/>
  <c r="AB110" i="1"/>
  <c r="Q110" i="1"/>
  <c r="R110" i="1"/>
  <c r="T110" i="1"/>
  <c r="AC110" i="1"/>
  <c r="S110" i="1"/>
  <c r="U110" i="1"/>
  <c r="V110" i="1"/>
  <c r="W110" i="1"/>
  <c r="X110" i="1"/>
  <c r="AE110" i="1"/>
  <c r="T564" i="1"/>
  <c r="AC564" i="1"/>
  <c r="T532" i="1"/>
  <c r="AC532" i="1"/>
  <c r="T531" i="1"/>
  <c r="AC531" i="1"/>
  <c r="O442" i="1"/>
  <c r="P442" i="1"/>
  <c r="O477" i="1"/>
  <c r="P477" i="1"/>
  <c r="O436" i="1"/>
  <c r="P436" i="1"/>
  <c r="O491" i="1"/>
  <c r="P491" i="1"/>
  <c r="O161" i="1"/>
  <c r="P161" i="1"/>
  <c r="O168" i="1"/>
  <c r="P168" i="1"/>
  <c r="O437" i="1"/>
  <c r="P437" i="1"/>
  <c r="O418" i="1"/>
  <c r="P418" i="1"/>
  <c r="O169" i="1"/>
  <c r="P169" i="1"/>
  <c r="O365" i="1"/>
  <c r="P365" i="1"/>
  <c r="O385" i="1"/>
  <c r="P385" i="1"/>
  <c r="O218" i="1"/>
  <c r="P218" i="1"/>
  <c r="O276" i="1"/>
  <c r="P276" i="1"/>
  <c r="O128" i="1"/>
  <c r="P128" i="1"/>
  <c r="O307" i="1"/>
  <c r="P307" i="1"/>
  <c r="O166" i="1"/>
  <c r="P166" i="1"/>
  <c r="O119" i="1"/>
  <c r="P119" i="1"/>
  <c r="O439" i="1"/>
  <c r="P439" i="1"/>
  <c r="O364" i="1"/>
  <c r="P364" i="1"/>
  <c r="O405" i="1"/>
  <c r="P405" i="1"/>
  <c r="O291" i="1"/>
  <c r="P291" i="1"/>
  <c r="O351" i="1"/>
  <c r="P351" i="1"/>
  <c r="O410" i="1"/>
  <c r="P410" i="1"/>
  <c r="O190" i="1"/>
  <c r="P190" i="1"/>
  <c r="O587" i="1"/>
  <c r="P587" i="1"/>
  <c r="O603" i="1"/>
  <c r="P603" i="1"/>
  <c r="O334" i="1"/>
  <c r="P334" i="1"/>
  <c r="O324" i="1"/>
  <c r="P324" i="1"/>
  <c r="O573" i="1"/>
  <c r="P573" i="1"/>
  <c r="O142" i="1"/>
  <c r="P142" i="1"/>
  <c r="O406" i="1"/>
  <c r="P406" i="1"/>
  <c r="O358" i="1"/>
  <c r="P358" i="1"/>
  <c r="O175" i="1"/>
  <c r="P175" i="1"/>
  <c r="O303" i="1"/>
  <c r="P303" i="1"/>
  <c r="O516" i="1"/>
  <c r="P516" i="1"/>
  <c r="O283" i="1"/>
  <c r="P283" i="1"/>
  <c r="O421" i="1"/>
  <c r="P421" i="1"/>
  <c r="O113" i="1"/>
  <c r="P113" i="1"/>
  <c r="O419" i="1"/>
  <c r="P419" i="1"/>
  <c r="O386" i="1"/>
  <c r="P386" i="1"/>
  <c r="O328" i="1"/>
  <c r="P328" i="1"/>
  <c r="O378" i="1"/>
  <c r="P378" i="1"/>
  <c r="O472" i="1"/>
  <c r="P472" i="1"/>
  <c r="O104" i="1"/>
  <c r="P104" i="1"/>
  <c r="O584" i="1"/>
  <c r="P584" i="1"/>
  <c r="O482" i="1"/>
  <c r="P482" i="1"/>
  <c r="O213" i="1"/>
  <c r="P213" i="1"/>
  <c r="O478" i="1"/>
  <c r="P478" i="1"/>
  <c r="O302" i="1"/>
  <c r="P302" i="1"/>
  <c r="O147" i="1"/>
  <c r="P147" i="1"/>
  <c r="O223" i="1"/>
  <c r="P223" i="1"/>
  <c r="O571" i="1"/>
  <c r="P571" i="1"/>
  <c r="O300" i="1"/>
  <c r="P300" i="1"/>
  <c r="O240" i="1"/>
  <c r="P240" i="1"/>
  <c r="O344" i="1"/>
  <c r="P344" i="1"/>
  <c r="O576" i="1"/>
  <c r="P576" i="1"/>
  <c r="O121" i="1"/>
  <c r="P121" i="1"/>
  <c r="O145" i="1"/>
  <c r="P145" i="1"/>
  <c r="O389" i="1"/>
  <c r="P389" i="1"/>
  <c r="O374" i="1"/>
  <c r="P374" i="1"/>
  <c r="O416" i="1"/>
  <c r="P416" i="1"/>
  <c r="O394" i="1"/>
  <c r="P394" i="1"/>
  <c r="O311" i="1"/>
  <c r="P311" i="1"/>
  <c r="O505" i="1"/>
  <c r="P505" i="1"/>
  <c r="O112" i="1"/>
  <c r="P112" i="1"/>
  <c r="O514" i="1"/>
  <c r="P514" i="1"/>
  <c r="O131" i="1"/>
  <c r="P131" i="1"/>
  <c r="O282" i="1"/>
  <c r="P282" i="1"/>
  <c r="O401" i="1"/>
  <c r="P401" i="1"/>
  <c r="O271" i="1"/>
  <c r="P271" i="1"/>
  <c r="O510" i="1"/>
  <c r="P510" i="1"/>
  <c r="O253" i="1"/>
  <c r="P253" i="1"/>
  <c r="O327" i="1"/>
  <c r="P327" i="1"/>
  <c r="O295" i="1"/>
  <c r="P295" i="1"/>
  <c r="O583" i="1"/>
  <c r="P583" i="1"/>
  <c r="O255" i="1"/>
  <c r="P255" i="1"/>
  <c r="O257" i="1"/>
  <c r="P257" i="1"/>
  <c r="O541" i="1"/>
  <c r="P541" i="1"/>
  <c r="O177" i="1"/>
  <c r="P177" i="1"/>
  <c r="O441" i="1"/>
  <c r="P441" i="1"/>
  <c r="O591" i="1"/>
  <c r="P591" i="1"/>
  <c r="O460" i="1"/>
  <c r="P460" i="1"/>
  <c r="O402" i="1"/>
  <c r="P402" i="1"/>
  <c r="O534" i="1"/>
  <c r="P534" i="1"/>
  <c r="O426" i="1"/>
  <c r="P426" i="1"/>
  <c r="O173" i="1"/>
  <c r="P173" i="1"/>
  <c r="O465" i="1"/>
  <c r="P465" i="1"/>
  <c r="O259" i="1"/>
  <c r="P259" i="1"/>
  <c r="O614" i="1"/>
  <c r="P614" i="1"/>
  <c r="O174" i="1"/>
  <c r="P174" i="1"/>
  <c r="O390" i="1"/>
  <c r="P390" i="1"/>
  <c r="O317" i="1"/>
  <c r="P317" i="1"/>
  <c r="O569" i="1"/>
  <c r="P569" i="1"/>
  <c r="O267" i="1"/>
  <c r="P267" i="1"/>
  <c r="O325" i="1"/>
  <c r="P325" i="1"/>
  <c r="O560" i="1"/>
  <c r="P560" i="1"/>
  <c r="O622" i="1"/>
  <c r="P622" i="1"/>
  <c r="O403" i="1"/>
  <c r="P403" i="1"/>
  <c r="O559" i="1"/>
  <c r="P559" i="1"/>
  <c r="O621" i="1"/>
  <c r="P621" i="1"/>
  <c r="O264" i="1"/>
  <c r="P264" i="1"/>
  <c r="O359" i="1"/>
  <c r="P359" i="1"/>
  <c r="O453" i="1"/>
  <c r="P453" i="1"/>
  <c r="O456" i="1"/>
  <c r="P456" i="1"/>
  <c r="O180" i="1"/>
  <c r="P180" i="1"/>
  <c r="O260" i="1"/>
  <c r="P260" i="1"/>
  <c r="O578" i="1"/>
  <c r="P578" i="1"/>
  <c r="O449" i="1"/>
  <c r="P449" i="1"/>
  <c r="O227" i="1"/>
  <c r="P227" i="1"/>
  <c r="O566" i="1"/>
  <c r="P566" i="1"/>
  <c r="O604" i="1"/>
  <c r="P604" i="1"/>
  <c r="O272" i="1"/>
  <c r="P272" i="1"/>
  <c r="O523" i="1"/>
  <c r="P523" i="1"/>
  <c r="O424" i="1"/>
  <c r="P424" i="1"/>
  <c r="O407" i="1"/>
  <c r="P407" i="1"/>
  <c r="O268" i="1"/>
  <c r="P268" i="1"/>
  <c r="O565" i="1"/>
  <c r="P565" i="1"/>
  <c r="O192" i="1"/>
  <c r="P192" i="1"/>
  <c r="O545" i="1"/>
  <c r="P545" i="1"/>
  <c r="O159" i="1"/>
  <c r="P159" i="1"/>
  <c r="O109" i="1"/>
  <c r="P109" i="1"/>
  <c r="O127" i="1"/>
  <c r="P127" i="1"/>
  <c r="O290" i="1"/>
  <c r="P290" i="1"/>
  <c r="O609" i="1"/>
  <c r="P609" i="1"/>
  <c r="O499" i="1"/>
  <c r="P499" i="1"/>
  <c r="O383" i="1"/>
  <c r="P383" i="1"/>
  <c r="O412" i="1"/>
  <c r="P412" i="1"/>
  <c r="O228" i="1"/>
  <c r="P228" i="1"/>
  <c r="O610" i="1"/>
  <c r="P610" i="1"/>
  <c r="O150" i="1"/>
  <c r="P150" i="1"/>
  <c r="O288" i="1"/>
  <c r="P288" i="1"/>
  <c r="O309" i="1"/>
  <c r="P309" i="1"/>
  <c r="O567" i="1"/>
  <c r="P567" i="1"/>
  <c r="O349" i="1"/>
  <c r="P349" i="1"/>
  <c r="O548" i="1"/>
  <c r="P548" i="1"/>
  <c r="O350" i="1"/>
  <c r="P350" i="1"/>
  <c r="O558" i="1"/>
  <c r="P558" i="1"/>
  <c r="O284" i="1"/>
  <c r="P284" i="1"/>
  <c r="O316" i="1"/>
  <c r="P316" i="1"/>
  <c r="O470" i="1"/>
  <c r="P470" i="1"/>
  <c r="O580" i="1"/>
  <c r="P580" i="1"/>
  <c r="O624" i="1"/>
  <c r="P624" i="1"/>
  <c r="O356" i="1"/>
  <c r="P356" i="1"/>
  <c r="O428" i="1"/>
  <c r="P428" i="1"/>
  <c r="O599" i="1"/>
  <c r="P599" i="1"/>
  <c r="O280" i="1"/>
  <c r="P280" i="1"/>
  <c r="O513" i="1"/>
  <c r="P513" i="1"/>
  <c r="O296" i="1"/>
  <c r="P296" i="1"/>
  <c r="O408" i="1"/>
  <c r="P408" i="1"/>
  <c r="O261" i="1"/>
  <c r="P261" i="1"/>
  <c r="O229" i="1"/>
  <c r="P229" i="1"/>
  <c r="O592" i="1"/>
  <c r="P592" i="1"/>
  <c r="O612" i="1"/>
  <c r="P612" i="1"/>
  <c r="O551" i="1"/>
  <c r="P551" i="1"/>
  <c r="O225" i="1"/>
  <c r="P225" i="1"/>
  <c r="O544" i="1"/>
  <c r="P544" i="1"/>
  <c r="O371" i="1"/>
  <c r="P371" i="1"/>
  <c r="O111" i="1"/>
  <c r="P111" i="1"/>
  <c r="O593" i="1"/>
  <c r="P593" i="1"/>
  <c r="O563" i="1"/>
  <c r="P563" i="1"/>
  <c r="O533" i="1"/>
  <c r="P533" i="1"/>
  <c r="O476" i="1"/>
  <c r="P476" i="1"/>
  <c r="O555" i="1"/>
  <c r="P555" i="1"/>
  <c r="O586" i="1"/>
  <c r="P586" i="1"/>
  <c r="O238" i="1"/>
  <c r="P238" i="1"/>
  <c r="O471" i="1"/>
  <c r="P471" i="1"/>
  <c r="O557" i="1"/>
  <c r="P557" i="1"/>
  <c r="O397" i="1"/>
  <c r="P397" i="1"/>
  <c r="O618" i="1"/>
  <c r="P618" i="1"/>
  <c r="O289" i="1"/>
  <c r="P289" i="1"/>
  <c r="O506" i="1"/>
  <c r="P506" i="1"/>
  <c r="O503" i="1"/>
  <c r="P503" i="1"/>
  <c r="O299" i="1"/>
  <c r="P299" i="1"/>
  <c r="O230" i="1"/>
  <c r="P230" i="1"/>
  <c r="O158" i="1"/>
  <c r="P158" i="1"/>
  <c r="O553" i="1"/>
  <c r="P553" i="1"/>
  <c r="O199" i="1"/>
  <c r="P199" i="1"/>
  <c r="O507" i="1"/>
  <c r="P507" i="1"/>
  <c r="O248" i="1"/>
  <c r="P248" i="1"/>
  <c r="O249" i="1"/>
  <c r="P249" i="1"/>
  <c r="O164" i="1"/>
  <c r="P164" i="1"/>
  <c r="O361" i="1"/>
  <c r="P361" i="1"/>
  <c r="O200" i="1"/>
  <c r="P200" i="1"/>
  <c r="O585" i="1"/>
  <c r="P585" i="1"/>
  <c r="O100" i="1"/>
  <c r="P100" i="1"/>
  <c r="O163" i="1"/>
  <c r="P163" i="1"/>
  <c r="O375" i="1"/>
  <c r="P375" i="1"/>
  <c r="O362" i="1"/>
  <c r="P362" i="1"/>
  <c r="O298" i="1"/>
  <c r="P298" i="1"/>
  <c r="O243" i="1"/>
  <c r="P243" i="1"/>
  <c r="O538" i="1"/>
  <c r="P538" i="1"/>
  <c r="O313" i="1"/>
  <c r="P313" i="1"/>
  <c r="O241" i="1"/>
  <c r="P241" i="1"/>
  <c r="O347" i="1"/>
  <c r="P347" i="1"/>
  <c r="O515" i="1"/>
  <c r="P515" i="1"/>
  <c r="O201" i="1"/>
  <c r="P201" i="1"/>
  <c r="O171" i="1"/>
  <c r="P171" i="1"/>
  <c r="O496" i="1"/>
  <c r="P496" i="1"/>
  <c r="O162" i="1"/>
  <c r="P162" i="1"/>
  <c r="O202" i="1"/>
  <c r="P202" i="1"/>
  <c r="O556" i="1"/>
  <c r="P556" i="1"/>
  <c r="O117" i="1"/>
  <c r="P117" i="1"/>
  <c r="O265" i="1"/>
  <c r="P265" i="1"/>
  <c r="O123" i="1"/>
  <c r="P123" i="1"/>
  <c r="O270" i="1"/>
  <c r="P270" i="1"/>
  <c r="O464" i="1"/>
  <c r="P464" i="1"/>
  <c r="O106" i="1"/>
  <c r="P106" i="1"/>
  <c r="O543" i="1"/>
  <c r="P543" i="1"/>
  <c r="O550" i="1"/>
  <c r="P550" i="1"/>
  <c r="O107" i="1"/>
  <c r="P107" i="1"/>
  <c r="O277" i="1"/>
  <c r="P277" i="1"/>
  <c r="O185" i="1"/>
  <c r="P185" i="1"/>
  <c r="O231" i="1"/>
  <c r="P231" i="1"/>
  <c r="O322" i="1"/>
  <c r="P322" i="1"/>
  <c r="O269" i="1"/>
  <c r="P269" i="1"/>
  <c r="O535" i="1"/>
  <c r="P535" i="1"/>
  <c r="O546" i="1"/>
  <c r="P546" i="1"/>
  <c r="O613" i="1"/>
  <c r="P613" i="1"/>
  <c r="O404" i="1"/>
  <c r="P404" i="1"/>
  <c r="O606" i="1"/>
  <c r="P606" i="1"/>
  <c r="O498" i="1"/>
  <c r="P498" i="1"/>
  <c r="O275" i="1"/>
  <c r="P275" i="1"/>
  <c r="O279" i="1"/>
  <c r="P279" i="1"/>
  <c r="O454" i="1"/>
  <c r="P454" i="1"/>
  <c r="O360" i="1"/>
  <c r="P360" i="1"/>
  <c r="O208" i="1"/>
  <c r="P208" i="1"/>
  <c r="O494" i="1"/>
  <c r="P494" i="1"/>
  <c r="O600" i="1"/>
  <c r="P600" i="1"/>
  <c r="O508" i="1"/>
  <c r="P508" i="1"/>
  <c r="O398" i="1"/>
  <c r="P398" i="1"/>
  <c r="O266" i="1"/>
  <c r="P266" i="1"/>
  <c r="O232" i="1"/>
  <c r="P232" i="1"/>
  <c r="O323" i="1"/>
  <c r="P323" i="1"/>
  <c r="O568" i="1"/>
  <c r="P568" i="1"/>
  <c r="O233" i="1"/>
  <c r="P233" i="1"/>
  <c r="O429" i="1"/>
  <c r="P429" i="1"/>
  <c r="O594" i="1"/>
  <c r="P594" i="1"/>
  <c r="O193" i="1"/>
  <c r="P193" i="1"/>
  <c r="O608" i="1"/>
  <c r="P608" i="1"/>
  <c r="O234" i="1"/>
  <c r="P234" i="1"/>
  <c r="O367" i="1"/>
  <c r="P367" i="1"/>
  <c r="O116" i="1"/>
  <c r="P116" i="1"/>
  <c r="O581" i="1"/>
  <c r="P581" i="1"/>
  <c r="O108" i="1"/>
  <c r="P108" i="1"/>
  <c r="O301" i="1"/>
  <c r="P301" i="1"/>
  <c r="O215" i="1"/>
  <c r="P215" i="1"/>
  <c r="O440" i="1"/>
  <c r="P440" i="1"/>
  <c r="O537" i="1"/>
  <c r="P537" i="1"/>
  <c r="O602" i="1"/>
  <c r="P602" i="1"/>
  <c r="O297" i="1"/>
  <c r="P297" i="1"/>
  <c r="O504" i="1"/>
  <c r="P504" i="1"/>
  <c r="O595" i="1"/>
  <c r="P595" i="1"/>
  <c r="O366" i="1"/>
  <c r="P366" i="1"/>
  <c r="O187" i="1"/>
  <c r="P187" i="1"/>
  <c r="O242" i="1"/>
  <c r="P242" i="1"/>
  <c r="O226" i="1"/>
  <c r="P226" i="1"/>
  <c r="O115" i="1"/>
  <c r="P115" i="1"/>
  <c r="O176" i="1"/>
  <c r="P176" i="1"/>
  <c r="O235" i="1"/>
  <c r="P235" i="1"/>
  <c r="O318" i="1"/>
  <c r="P318" i="1"/>
  <c r="O530" i="1"/>
  <c r="P530" i="1"/>
  <c r="O310" i="1"/>
  <c r="P310" i="1"/>
  <c r="O105" i="1"/>
  <c r="P105" i="1"/>
  <c r="O137" i="1"/>
  <c r="P137" i="1"/>
  <c r="O236" i="1"/>
  <c r="P236" i="1"/>
  <c r="O134" i="1"/>
  <c r="P134" i="1"/>
  <c r="O118" i="1"/>
  <c r="P118" i="1"/>
  <c r="O250" i="1"/>
  <c r="P250" i="1"/>
  <c r="O124" i="1"/>
  <c r="P124" i="1"/>
  <c r="O237" i="1"/>
  <c r="P237" i="1"/>
  <c r="O278" i="1"/>
  <c r="P278" i="1"/>
  <c r="O450" i="1"/>
  <c r="P450" i="1"/>
  <c r="O103" i="1"/>
  <c r="P103" i="1"/>
  <c r="O399" i="1"/>
  <c r="P399" i="1"/>
  <c r="O488" i="1"/>
  <c r="P488" i="1"/>
  <c r="O574" i="1"/>
  <c r="P574" i="1"/>
  <c r="O430" i="1"/>
  <c r="P430" i="1"/>
  <c r="O203" i="1"/>
  <c r="P203" i="1"/>
  <c r="O101" i="1"/>
  <c r="P101" i="1"/>
  <c r="O332" i="1"/>
  <c r="P332" i="1"/>
  <c r="O379" i="1"/>
  <c r="P379" i="1"/>
  <c r="O501" i="1"/>
  <c r="P501" i="1"/>
  <c r="O623" i="1"/>
  <c r="P623" i="1"/>
  <c r="O597" i="1"/>
  <c r="P597" i="1"/>
  <c r="O222" i="1"/>
  <c r="P222" i="1"/>
  <c r="O205" i="1"/>
  <c r="P205" i="1"/>
  <c r="O479" i="1"/>
  <c r="P479" i="1"/>
  <c r="O596" i="1"/>
  <c r="P596" i="1"/>
  <c r="O353" i="1"/>
  <c r="P353" i="1"/>
  <c r="O575" i="1"/>
  <c r="P575" i="1"/>
  <c r="O601" i="1"/>
  <c r="P601" i="1"/>
  <c r="O495" i="1"/>
  <c r="P495" i="1"/>
  <c r="O157" i="1"/>
  <c r="P157" i="1"/>
  <c r="O110" i="1"/>
  <c r="P110" i="1"/>
  <c r="O564" i="1"/>
  <c r="P564" i="1"/>
  <c r="O532" i="1"/>
  <c r="P532" i="1"/>
  <c r="O531" i="1"/>
  <c r="P531" i="1"/>
  <c r="AJ433" i="1"/>
  <c r="AJ468" i="1"/>
  <c r="AJ110" i="1"/>
  <c r="AJ327" i="1"/>
  <c r="AJ349" i="1"/>
  <c r="AJ463" i="1"/>
  <c r="AJ419" i="1"/>
  <c r="AJ183" i="1"/>
  <c r="AJ280" i="1"/>
  <c r="AJ418" i="1"/>
  <c r="AJ457" i="1"/>
  <c r="AJ396" i="1"/>
  <c r="AJ155" i="1"/>
  <c r="AJ291" i="1"/>
  <c r="AJ242" i="1"/>
  <c r="AJ420" i="1"/>
  <c r="AJ281" i="1"/>
  <c r="AJ386" i="1"/>
  <c r="AJ447" i="1"/>
  <c r="AJ467" i="1"/>
  <c r="AJ331" i="1"/>
  <c r="AJ207" i="1"/>
  <c r="AJ428" i="1"/>
  <c r="AJ271" i="1"/>
  <c r="AJ445" i="1"/>
  <c r="AJ337" i="1"/>
  <c r="AJ357" i="1"/>
  <c r="AJ368" i="1"/>
  <c r="AJ310" i="1"/>
  <c r="AJ260" i="1"/>
  <c r="AJ449" i="1"/>
  <c r="AJ300" i="1"/>
  <c r="AJ315" i="1"/>
  <c r="AJ325" i="1"/>
  <c r="AJ217" i="1"/>
  <c r="AJ424" i="1"/>
  <c r="AJ321" i="1"/>
  <c r="AJ316" i="1"/>
  <c r="AJ400" i="1"/>
  <c r="AJ150" i="1"/>
  <c r="AJ351" i="1"/>
  <c r="AJ180" i="1"/>
  <c r="AJ284" i="1"/>
  <c r="AJ334" i="1"/>
  <c r="AJ184" i="1"/>
  <c r="AJ392" i="1"/>
  <c r="AJ369" i="1"/>
  <c r="AJ252" i="1"/>
  <c r="AJ154" i="1"/>
  <c r="AJ120" i="1"/>
  <c r="AJ470" i="1"/>
  <c r="AJ446" i="1"/>
  <c r="AJ448" i="1"/>
  <c r="AJ354" i="1"/>
  <c r="AJ143" i="1"/>
  <c r="AJ163" i="1"/>
  <c r="AJ256" i="1"/>
  <c r="AJ340" i="1"/>
  <c r="AJ272" i="1"/>
  <c r="AJ459" i="1"/>
  <c r="AJ434" i="1"/>
  <c r="AJ426" i="1"/>
  <c r="AJ187" i="1"/>
  <c r="AJ435" i="1"/>
  <c r="AJ267" i="1"/>
  <c r="AJ324" i="1"/>
  <c r="AJ288" i="1"/>
  <c r="AJ290" i="1"/>
  <c r="AJ131" i="1"/>
  <c r="AJ119" i="1"/>
  <c r="AJ170" i="1"/>
  <c r="AJ244" i="1"/>
  <c r="AJ345" i="1"/>
  <c r="AJ411" i="1"/>
  <c r="AJ466" i="1"/>
  <c r="AJ215" i="1"/>
  <c r="AJ309" i="1"/>
  <c r="AJ452" i="1"/>
  <c r="AJ305" i="1"/>
  <c r="AJ408" i="1"/>
  <c r="AJ264" i="1"/>
  <c r="AJ269" i="1"/>
  <c r="AJ414" i="1"/>
  <c r="AJ208" i="1"/>
  <c r="AJ148" i="1"/>
  <c r="AJ138" i="1"/>
  <c r="AJ319" i="1"/>
  <c r="AJ432" i="1"/>
  <c r="AJ443" i="1"/>
  <c r="AJ188" i="1"/>
  <c r="AJ444" i="1"/>
  <c r="AJ247" i="1"/>
  <c r="AJ219" i="1"/>
  <c r="AJ181" i="1"/>
  <c r="AJ243" i="1"/>
  <c r="AJ341" i="1"/>
  <c r="AJ336" i="1"/>
  <c r="AJ203" i="1"/>
  <c r="AJ245" i="1"/>
  <c r="AJ135" i="1"/>
  <c r="AJ166" i="1"/>
  <c r="AJ147" i="1"/>
  <c r="AJ329" i="1"/>
  <c r="AJ126" i="1"/>
  <c r="AJ296" i="1"/>
  <c r="AJ388" i="1"/>
  <c r="AJ395" i="1"/>
  <c r="AJ338" i="1"/>
  <c r="AJ415" i="1"/>
  <c r="AJ409" i="1"/>
  <c r="AJ216" i="1"/>
  <c r="AJ374" i="1"/>
  <c r="AJ307" i="1"/>
  <c r="AJ401" i="1"/>
  <c r="AJ385" i="1"/>
  <c r="AJ375" i="1"/>
  <c r="AJ422" i="1"/>
  <c r="AJ122" i="1"/>
  <c r="AJ471" i="1"/>
  <c r="AJ461" i="1"/>
  <c r="AJ186" i="1"/>
  <c r="AJ389" i="1"/>
  <c r="AJ453" i="1"/>
  <c r="AJ355" i="1"/>
  <c r="AJ130" i="1"/>
  <c r="AJ393" i="1"/>
  <c r="AJ333" i="1"/>
  <c r="AJ177" i="1"/>
  <c r="AJ225" i="1"/>
  <c r="AJ391" i="1"/>
  <c r="AJ139" i="1"/>
  <c r="AJ145" i="1"/>
  <c r="AJ210" i="1"/>
  <c r="AJ450" i="1"/>
  <c r="AJ372" i="1"/>
  <c r="AJ204" i="1"/>
  <c r="AJ335" i="1"/>
  <c r="AJ454" i="1"/>
  <c r="AJ171" i="1"/>
  <c r="AJ125" i="1"/>
  <c r="AJ304" i="1"/>
  <c r="AJ153" i="1"/>
  <c r="AJ387" i="1"/>
  <c r="AJ134" i="1"/>
  <c r="AJ132" i="1"/>
  <c r="AJ402" i="1"/>
  <c r="AJ326" i="1"/>
  <c r="AJ365" i="1"/>
  <c r="AJ328" i="1"/>
  <c r="AJ168" i="1"/>
  <c r="AJ192" i="1"/>
  <c r="AJ364" i="1"/>
  <c r="AJ221" i="1"/>
  <c r="AJ347" i="1"/>
  <c r="AJ253" i="1"/>
  <c r="AJ312" i="1"/>
  <c r="AJ114" i="1"/>
  <c r="AJ460" i="1"/>
  <c r="AJ287" i="1"/>
  <c r="AJ416" i="1"/>
  <c r="AJ297" i="1"/>
  <c r="AJ469" i="1"/>
  <c r="AJ241" i="1"/>
  <c r="AJ343" i="1"/>
  <c r="AJ377" i="1"/>
  <c r="AJ436" i="1"/>
  <c r="AJ258" i="1"/>
  <c r="AJ257" i="1"/>
  <c r="AJ442" i="1"/>
  <c r="AJ182" i="1"/>
  <c r="AJ339" i="1"/>
  <c r="AJ262" i="1"/>
  <c r="AJ237" i="1"/>
  <c r="AJ403" i="1"/>
  <c r="AJ165" i="1"/>
  <c r="AJ298" i="1"/>
  <c r="AJ146" i="1"/>
  <c r="AJ413" i="1"/>
  <c r="AJ178" i="1"/>
  <c r="AJ292" i="1"/>
  <c r="AJ348" i="1"/>
  <c r="AJ206" i="1"/>
  <c r="AJ164" i="1"/>
  <c r="AJ167" i="1"/>
  <c r="AJ160" i="1"/>
  <c r="AJ378" i="1"/>
  <c r="AJ151" i="1"/>
  <c r="AJ302" i="1"/>
  <c r="AJ397" i="1"/>
  <c r="AJ437" i="1"/>
  <c r="AJ133" i="1"/>
  <c r="AJ356" i="1"/>
  <c r="AJ421" i="1"/>
  <c r="AJ390" i="1"/>
  <c r="AJ308" i="1"/>
  <c r="AJ301" i="1"/>
  <c r="AJ286" i="1"/>
  <c r="AJ140" i="1"/>
  <c r="AJ112" i="1"/>
  <c r="AJ226" i="1"/>
  <c r="AJ404" i="1"/>
  <c r="AJ201" i="1"/>
  <c r="AJ427" i="1"/>
  <c r="AJ458" i="1"/>
  <c r="AJ294" i="1"/>
  <c r="AJ211" i="1"/>
  <c r="AJ472" i="1"/>
  <c r="AJ179" i="1"/>
  <c r="AJ190" i="1"/>
  <c r="AJ238" i="1"/>
  <c r="AJ440" i="1"/>
  <c r="AJ279" i="1"/>
  <c r="AJ371" i="1"/>
  <c r="AJ218" i="1"/>
  <c r="AJ379" i="1"/>
  <c r="AJ362" i="1"/>
  <c r="AJ202" i="1"/>
  <c r="AJ255" i="1"/>
  <c r="AJ358" i="1"/>
  <c r="AJ439" i="1"/>
  <c r="AJ278" i="1"/>
  <c r="AL433" i="1"/>
  <c r="AL468" i="1"/>
  <c r="AL110" i="1"/>
  <c r="AL327" i="1"/>
  <c r="AL349" i="1"/>
  <c r="AL463" i="1"/>
  <c r="AL419" i="1"/>
  <c r="AL183" i="1"/>
  <c r="AL280" i="1"/>
  <c r="AL418" i="1"/>
  <c r="AL457" i="1"/>
  <c r="AL396" i="1"/>
  <c r="AL155" i="1"/>
  <c r="AL291" i="1"/>
  <c r="AL242" i="1"/>
  <c r="AL420" i="1"/>
  <c r="AL281" i="1"/>
  <c r="AL386" i="1"/>
  <c r="AL447" i="1"/>
  <c r="AL467" i="1"/>
  <c r="AL331" i="1"/>
  <c r="AL207" i="1"/>
  <c r="AL428" i="1"/>
  <c r="AL271" i="1"/>
  <c r="AL445" i="1"/>
  <c r="AL337" i="1"/>
  <c r="AL357" i="1"/>
  <c r="AL368" i="1"/>
  <c r="AL310" i="1"/>
  <c r="AL260" i="1"/>
  <c r="AL449" i="1"/>
  <c r="AL300" i="1"/>
  <c r="AL315" i="1"/>
  <c r="AL325" i="1"/>
  <c r="AL217" i="1"/>
  <c r="AL424" i="1"/>
  <c r="AL321" i="1"/>
  <c r="AL316" i="1"/>
  <c r="AL400" i="1"/>
  <c r="AL150" i="1"/>
  <c r="AL351" i="1"/>
  <c r="AL180" i="1"/>
  <c r="AL284" i="1"/>
  <c r="AL334" i="1"/>
  <c r="AL184" i="1"/>
  <c r="AL392" i="1"/>
  <c r="AL369" i="1"/>
  <c r="AL252" i="1"/>
  <c r="AL154" i="1"/>
  <c r="AL120" i="1"/>
  <c r="AL470" i="1"/>
  <c r="AL446" i="1"/>
  <c r="AL448" i="1"/>
  <c r="AL354" i="1"/>
  <c r="AL143" i="1"/>
  <c r="AL163" i="1"/>
  <c r="AL256" i="1"/>
  <c r="AL340" i="1"/>
  <c r="AL272" i="1"/>
  <c r="AL459" i="1"/>
  <c r="AL434" i="1"/>
  <c r="AL426" i="1"/>
  <c r="AL187" i="1"/>
  <c r="AL435" i="1"/>
  <c r="AL267" i="1"/>
  <c r="AL324" i="1"/>
  <c r="AL288" i="1"/>
  <c r="AL290" i="1"/>
  <c r="AL131" i="1"/>
  <c r="AL119" i="1"/>
  <c r="AL170" i="1"/>
  <c r="AL244" i="1"/>
  <c r="AL345" i="1"/>
  <c r="AL411" i="1"/>
  <c r="AL466" i="1"/>
  <c r="AL215" i="1"/>
  <c r="AL309" i="1"/>
  <c r="AL452" i="1"/>
  <c r="AL305" i="1"/>
  <c r="AL408" i="1"/>
  <c r="AL264" i="1"/>
  <c r="AL269" i="1"/>
  <c r="AL414" i="1"/>
  <c r="AL208" i="1"/>
  <c r="AL148" i="1"/>
  <c r="AL138" i="1"/>
  <c r="AL319" i="1"/>
  <c r="AL432" i="1"/>
  <c r="AL443" i="1"/>
  <c r="AL188" i="1"/>
  <c r="AL444" i="1"/>
  <c r="AL247" i="1"/>
  <c r="AL219" i="1"/>
  <c r="AL181" i="1"/>
  <c r="AL243" i="1"/>
  <c r="AL341" i="1"/>
  <c r="AL336" i="1"/>
  <c r="AL203" i="1"/>
  <c r="AL245" i="1"/>
  <c r="AL135" i="1"/>
  <c r="AL166" i="1"/>
  <c r="AL147" i="1"/>
  <c r="AL329" i="1"/>
  <c r="AL126" i="1"/>
  <c r="AL296" i="1"/>
  <c r="AL388" i="1"/>
  <c r="AL395" i="1"/>
  <c r="AL338" i="1"/>
  <c r="AL415" i="1"/>
  <c r="AL409" i="1"/>
  <c r="AL216" i="1"/>
  <c r="AL374" i="1"/>
  <c r="AL307" i="1"/>
  <c r="AL401" i="1"/>
  <c r="AL385" i="1"/>
  <c r="AL375" i="1"/>
  <c r="AL422" i="1"/>
  <c r="AL122" i="1"/>
  <c r="AL471" i="1"/>
  <c r="AL461" i="1"/>
  <c r="AL186" i="1"/>
  <c r="AL389" i="1"/>
  <c r="AL453" i="1"/>
  <c r="AL355" i="1"/>
  <c r="AL130" i="1"/>
  <c r="AL393" i="1"/>
  <c r="AL333" i="1"/>
  <c r="AL177" i="1"/>
  <c r="AL225" i="1"/>
  <c r="AL391" i="1"/>
  <c r="AL139" i="1"/>
  <c r="AL145" i="1"/>
  <c r="AL210" i="1"/>
  <c r="AL450" i="1"/>
  <c r="AL372" i="1"/>
  <c r="AL204" i="1"/>
  <c r="AL335" i="1"/>
  <c r="AL454" i="1"/>
  <c r="AL171" i="1"/>
  <c r="AL125" i="1"/>
  <c r="AL304" i="1"/>
  <c r="AL153" i="1"/>
  <c r="AL387" i="1"/>
  <c r="AL134" i="1"/>
  <c r="AL132" i="1"/>
  <c r="AL402" i="1"/>
  <c r="AL326" i="1"/>
  <c r="AL365" i="1"/>
  <c r="AL328" i="1"/>
  <c r="AL168" i="1"/>
  <c r="AL192" i="1"/>
  <c r="AL364" i="1"/>
  <c r="AL221" i="1"/>
  <c r="AL347" i="1"/>
  <c r="AL253" i="1"/>
  <c r="AL312" i="1"/>
  <c r="AL114" i="1"/>
  <c r="AL460" i="1"/>
  <c r="AL287" i="1"/>
  <c r="AL416" i="1"/>
  <c r="AL297" i="1"/>
  <c r="AL469" i="1"/>
  <c r="AL241" i="1"/>
  <c r="AL343" i="1"/>
  <c r="AL377" i="1"/>
  <c r="AL436" i="1"/>
  <c r="AL258" i="1"/>
  <c r="AL257" i="1"/>
  <c r="AL442" i="1"/>
  <c r="AL182" i="1"/>
  <c r="AL339" i="1"/>
  <c r="AL262" i="1"/>
  <c r="AL237" i="1"/>
  <c r="AL403" i="1"/>
  <c r="AL165" i="1"/>
  <c r="AL298" i="1"/>
  <c r="AL146" i="1"/>
  <c r="AL413" i="1"/>
  <c r="AL178" i="1"/>
  <c r="AL292" i="1"/>
  <c r="AL348" i="1"/>
  <c r="AL206" i="1"/>
  <c r="AL164" i="1"/>
  <c r="AL167" i="1"/>
  <c r="AL160" i="1"/>
  <c r="AL378" i="1"/>
  <c r="AL151" i="1"/>
  <c r="AL302" i="1"/>
  <c r="AL397" i="1"/>
  <c r="AL437" i="1"/>
  <c r="AL133" i="1"/>
  <c r="AL356" i="1"/>
  <c r="AL421" i="1"/>
  <c r="AL390" i="1"/>
  <c r="AL308" i="1"/>
  <c r="AL301" i="1"/>
  <c r="AL286" i="1"/>
  <c r="AL140" i="1"/>
  <c r="AL112" i="1"/>
  <c r="AL226" i="1"/>
  <c r="AL404" i="1"/>
  <c r="AL201" i="1"/>
  <c r="AL427" i="1"/>
  <c r="AL458" i="1"/>
  <c r="AL294" i="1"/>
  <c r="AL211" i="1"/>
  <c r="AL472" i="1"/>
  <c r="AL179" i="1"/>
  <c r="AL190" i="1"/>
  <c r="AL238" i="1"/>
  <c r="AL440" i="1"/>
  <c r="AL279" i="1"/>
  <c r="AL371" i="1"/>
  <c r="AL218" i="1"/>
  <c r="AL379" i="1"/>
  <c r="AL362" i="1"/>
  <c r="AL202" i="1"/>
  <c r="AL255" i="1"/>
  <c r="AL358" i="1"/>
  <c r="AL439" i="1"/>
  <c r="AL278" i="1"/>
  <c r="J60" i="1"/>
  <c r="P60" i="1"/>
  <c r="Q49" i="1"/>
  <c r="J32" i="1"/>
  <c r="AD32" i="1"/>
  <c r="L32" i="1"/>
  <c r="AE32" i="1"/>
  <c r="J33" i="1"/>
  <c r="AD33" i="1"/>
  <c r="L33" i="1"/>
  <c r="AE33" i="1"/>
  <c r="J34" i="1"/>
  <c r="AD34" i="1"/>
  <c r="L34" i="1"/>
  <c r="AE34" i="1"/>
  <c r="J35" i="1"/>
  <c r="AD35" i="1"/>
  <c r="L35" i="1"/>
  <c r="AE35" i="1"/>
  <c r="J36" i="1"/>
  <c r="AD36" i="1"/>
  <c r="L36" i="1"/>
  <c r="AE36" i="1"/>
  <c r="J37" i="1"/>
  <c r="AD37" i="1"/>
  <c r="L37" i="1"/>
  <c r="AE37" i="1"/>
  <c r="J38" i="1"/>
  <c r="AD38" i="1"/>
  <c r="L38" i="1"/>
  <c r="AE38" i="1"/>
  <c r="J39" i="1"/>
  <c r="AD39" i="1"/>
  <c r="L39" i="1"/>
  <c r="AE39" i="1"/>
  <c r="J40" i="1"/>
  <c r="AD40" i="1"/>
  <c r="L40" i="1"/>
  <c r="AE40" i="1"/>
  <c r="J41" i="1"/>
  <c r="AD41" i="1"/>
  <c r="L41" i="1"/>
  <c r="AE41" i="1"/>
  <c r="J42" i="1"/>
  <c r="AD42" i="1"/>
  <c r="L42" i="1"/>
  <c r="AE42" i="1"/>
  <c r="J43" i="1"/>
  <c r="AD43" i="1"/>
  <c r="L43" i="1"/>
  <c r="AE43" i="1"/>
  <c r="J44" i="1"/>
  <c r="AD44" i="1"/>
  <c r="L44" i="1"/>
  <c r="AE44" i="1"/>
  <c r="J45" i="1"/>
  <c r="AD45" i="1"/>
  <c r="L45" i="1"/>
  <c r="AE45" i="1"/>
  <c r="B27" i="1"/>
  <c r="T12" i="1"/>
  <c r="C27" i="1"/>
  <c r="U12" i="1"/>
  <c r="V12" i="1"/>
  <c r="D27" i="1"/>
  <c r="X12" i="1"/>
  <c r="E27" i="1"/>
  <c r="Y12" i="1"/>
  <c r="F27" i="1"/>
  <c r="Z12" i="1"/>
  <c r="AA12" i="1"/>
  <c r="AH12" i="1"/>
  <c r="T13" i="1"/>
  <c r="U13" i="1"/>
  <c r="V13" i="1"/>
  <c r="X13" i="1"/>
  <c r="Y13" i="1"/>
  <c r="Z13" i="1"/>
  <c r="AA13" i="1"/>
  <c r="AH13" i="1"/>
  <c r="T14" i="1"/>
  <c r="U14" i="1"/>
  <c r="V14" i="1"/>
  <c r="X14" i="1"/>
  <c r="Y14" i="1"/>
  <c r="Z14" i="1"/>
  <c r="AA14" i="1"/>
  <c r="AH14" i="1"/>
  <c r="O32" i="1"/>
  <c r="P32" i="1"/>
  <c r="Q32" i="1"/>
  <c r="R32" i="1"/>
  <c r="S32" i="1"/>
  <c r="V32" i="1"/>
  <c r="O33" i="1"/>
  <c r="P33" i="1"/>
  <c r="Q33" i="1"/>
  <c r="R33" i="1"/>
  <c r="S33" i="1"/>
  <c r="V33" i="1"/>
  <c r="O34" i="1"/>
  <c r="P34" i="1"/>
  <c r="Q34" i="1"/>
  <c r="R34" i="1"/>
  <c r="S34" i="1"/>
  <c r="V34" i="1"/>
  <c r="O35" i="1"/>
  <c r="P35" i="1"/>
  <c r="Q35" i="1"/>
  <c r="R35" i="1"/>
  <c r="S35" i="1"/>
  <c r="V35" i="1"/>
  <c r="O36" i="1"/>
  <c r="P36" i="1"/>
  <c r="Q36" i="1"/>
  <c r="R36" i="1"/>
  <c r="S36" i="1"/>
  <c r="V36" i="1"/>
  <c r="O37" i="1"/>
  <c r="P37" i="1"/>
  <c r="Q37" i="1"/>
  <c r="R37" i="1"/>
  <c r="S37" i="1"/>
  <c r="V37" i="1"/>
  <c r="O38" i="1"/>
  <c r="P38" i="1"/>
  <c r="Q38" i="1"/>
  <c r="R38" i="1"/>
  <c r="S38" i="1"/>
  <c r="V38" i="1"/>
  <c r="O39" i="1"/>
  <c r="P39" i="1"/>
  <c r="Q39" i="1"/>
  <c r="R39" i="1"/>
  <c r="S39" i="1"/>
  <c r="V39" i="1"/>
  <c r="O40" i="1"/>
  <c r="P40" i="1"/>
  <c r="Q40" i="1"/>
  <c r="R40" i="1"/>
  <c r="S40" i="1"/>
  <c r="V40" i="1"/>
  <c r="O41" i="1"/>
  <c r="P41" i="1"/>
  <c r="Q41" i="1"/>
  <c r="R41" i="1"/>
  <c r="S41" i="1"/>
  <c r="V41" i="1"/>
  <c r="O42" i="1"/>
  <c r="P42" i="1"/>
  <c r="Q42" i="1"/>
  <c r="R42" i="1"/>
  <c r="S42" i="1"/>
  <c r="V42" i="1"/>
  <c r="O43" i="1"/>
  <c r="P43" i="1"/>
  <c r="Q43" i="1"/>
  <c r="R43" i="1"/>
  <c r="S43" i="1"/>
  <c r="V43" i="1"/>
  <c r="O44" i="1"/>
  <c r="P44" i="1"/>
  <c r="Q44" i="1"/>
  <c r="R44" i="1"/>
  <c r="S44" i="1"/>
  <c r="V44" i="1"/>
  <c r="O45" i="1"/>
  <c r="P45" i="1"/>
  <c r="Q45" i="1"/>
  <c r="R45" i="1"/>
  <c r="S45" i="1"/>
  <c r="V45" i="1"/>
  <c r="J14" i="1"/>
  <c r="J13" i="1"/>
  <c r="J12" i="1"/>
  <c r="Z11" i="1"/>
  <c r="J11" i="1"/>
  <c r="X11" i="1"/>
  <c r="Z10" i="1"/>
  <c r="J10" i="1"/>
  <c r="X10" i="1"/>
  <c r="Z9" i="1"/>
  <c r="J9" i="1"/>
  <c r="X9" i="1"/>
  <c r="Z8" i="1"/>
  <c r="J8" i="1"/>
  <c r="X8" i="1"/>
  <c r="Z7" i="1"/>
  <c r="J7" i="1"/>
  <c r="X7" i="1"/>
  <c r="Z6" i="1"/>
  <c r="J6" i="1"/>
  <c r="X6" i="1"/>
  <c r="Z5" i="1"/>
  <c r="J5" i="1"/>
  <c r="X5" i="1"/>
  <c r="Z4" i="1"/>
  <c r="J4" i="1"/>
  <c r="X4" i="1"/>
  <c r="Z3" i="1"/>
  <c r="J3" i="1"/>
  <c r="X3" i="1"/>
  <c r="L455" i="1"/>
  <c r="AB455" i="1"/>
  <c r="L189" i="1"/>
  <c r="AB189" i="1"/>
  <c r="L285" i="1"/>
  <c r="AB285" i="1"/>
  <c r="L179" i="1"/>
  <c r="AB179" i="1"/>
  <c r="L382" i="1"/>
  <c r="AB382" i="1"/>
  <c r="L305" i="1"/>
  <c r="AB305" i="1"/>
  <c r="L160" i="1"/>
  <c r="AB160" i="1"/>
  <c r="L312" i="1"/>
  <c r="AB312" i="1"/>
  <c r="L381" i="1"/>
  <c r="AB381" i="1"/>
  <c r="L258" i="1"/>
  <c r="AB258" i="1"/>
  <c r="L224" i="1"/>
  <c r="AB224" i="1"/>
  <c r="L151" i="1"/>
  <c r="AB151" i="1"/>
  <c r="L198" i="1"/>
  <c r="AB198" i="1"/>
  <c r="L251" i="1"/>
  <c r="AB251" i="1"/>
  <c r="L330" i="1"/>
  <c r="AB330" i="1"/>
  <c r="L369" i="1"/>
  <c r="AB369" i="1"/>
  <c r="L343" i="1"/>
  <c r="AB343" i="1"/>
  <c r="L217" i="1"/>
  <c r="AB217" i="1"/>
  <c r="L423" i="1"/>
  <c r="AB423" i="1"/>
  <c r="L422" i="1"/>
  <c r="AB422" i="1"/>
  <c r="L458" i="1"/>
  <c r="AB458" i="1"/>
  <c r="L384" i="1"/>
  <c r="AB384" i="1"/>
  <c r="L273" i="1"/>
  <c r="AB273" i="1"/>
  <c r="L195" i="1"/>
  <c r="AB195" i="1"/>
  <c r="L152" i="1"/>
  <c r="AB152" i="1"/>
  <c r="L315" i="1"/>
  <c r="AB315" i="1"/>
  <c r="L191" i="1"/>
  <c r="AB191" i="1"/>
  <c r="L262" i="1"/>
  <c r="AB262" i="1"/>
  <c r="L244" i="1"/>
  <c r="AB244" i="1"/>
  <c r="L425" i="1"/>
  <c r="AB425" i="1"/>
  <c r="L329" i="1"/>
  <c r="AB329" i="1"/>
  <c r="L443" i="1"/>
  <c r="AB443" i="1"/>
  <c r="L342" i="1"/>
  <c r="AB342" i="1"/>
  <c r="L196" i="1"/>
  <c r="AB196" i="1"/>
  <c r="L153" i="1"/>
  <c r="AB153" i="1"/>
  <c r="L357" i="1"/>
  <c r="AB357" i="1"/>
  <c r="L148" i="1"/>
  <c r="AB148" i="1"/>
  <c r="L337" i="1"/>
  <c r="AB337" i="1"/>
  <c r="L354" i="1"/>
  <c r="AB354" i="1"/>
  <c r="L395" i="1"/>
  <c r="AB395" i="1"/>
  <c r="L427" i="1"/>
  <c r="AB427" i="1"/>
  <c r="L346" i="1"/>
  <c r="AB346" i="1"/>
  <c r="L468" i="1"/>
  <c r="AB468" i="1"/>
  <c r="L219" i="1"/>
  <c r="AB219" i="1"/>
  <c r="L352" i="1"/>
  <c r="AB352" i="1"/>
  <c r="L220" i="1"/>
  <c r="AB220" i="1"/>
  <c r="L165" i="1"/>
  <c r="AB165" i="1"/>
  <c r="L370" i="1"/>
  <c r="AB370" i="1"/>
  <c r="L188" i="1"/>
  <c r="AB188" i="1"/>
  <c r="L170" i="1"/>
  <c r="AB170" i="1"/>
  <c r="L432" i="1"/>
  <c r="AB432" i="1"/>
  <c r="L413" i="1"/>
  <c r="AB413" i="1"/>
  <c r="L320" i="1"/>
  <c r="AB320" i="1"/>
  <c r="L461" i="1"/>
  <c r="AB461" i="1"/>
  <c r="L321" i="1"/>
  <c r="AB321" i="1"/>
  <c r="L459" i="1"/>
  <c r="AB459" i="1"/>
  <c r="L154" i="1"/>
  <c r="AB154" i="1"/>
  <c r="L245" i="1"/>
  <c r="AB245" i="1"/>
  <c r="L256" i="1"/>
  <c r="AB256" i="1"/>
  <c r="L376" i="1"/>
  <c r="AB376" i="1"/>
  <c r="L254" i="1"/>
  <c r="AB254" i="1"/>
  <c r="L197" i="1"/>
  <c r="AB197" i="1"/>
  <c r="L149" i="1"/>
  <c r="AB149" i="1"/>
  <c r="L448" i="1"/>
  <c r="AB448" i="1"/>
  <c r="L143" i="1"/>
  <c r="AB143" i="1"/>
  <c r="L155" i="1"/>
  <c r="AB155" i="1"/>
  <c r="L126" i="1"/>
  <c r="AB126" i="1"/>
  <c r="L210" i="1"/>
  <c r="AB210" i="1"/>
  <c r="L420" i="1"/>
  <c r="AB420" i="1"/>
  <c r="L417" i="1"/>
  <c r="AB417" i="1"/>
  <c r="L144" i="1"/>
  <c r="AB144" i="1"/>
  <c r="L447" i="1"/>
  <c r="AB447" i="1"/>
  <c r="L120" i="1"/>
  <c r="AB120" i="1"/>
  <c r="L409" i="1"/>
  <c r="AB409" i="1"/>
  <c r="L167" i="1"/>
  <c r="AB167" i="1"/>
  <c r="L293" i="1"/>
  <c r="AB293" i="1"/>
  <c r="L339" i="1"/>
  <c r="AB339" i="1"/>
  <c r="L114" i="1"/>
  <c r="AB114" i="1"/>
  <c r="L314" i="1"/>
  <c r="AB314" i="1"/>
  <c r="L182" i="1"/>
  <c r="AB182" i="1"/>
  <c r="L246" i="1"/>
  <c r="AB246" i="1"/>
  <c r="L139" i="1"/>
  <c r="AB139" i="1"/>
  <c r="L444" i="1"/>
  <c r="AB444" i="1"/>
  <c r="L348" i="1"/>
  <c r="AB348" i="1"/>
  <c r="L308" i="1"/>
  <c r="AB308" i="1"/>
  <c r="L207" i="1"/>
  <c r="AB207" i="1"/>
  <c r="L281" i="1"/>
  <c r="AB281" i="1"/>
  <c r="L387" i="1"/>
  <c r="AB387" i="1"/>
  <c r="L204" i="1"/>
  <c r="AB204" i="1"/>
  <c r="L373" i="1"/>
  <c r="AB373" i="1"/>
  <c r="L211" i="1"/>
  <c r="AB211" i="1"/>
  <c r="L340" i="1"/>
  <c r="AB340" i="1"/>
  <c r="L445" i="1"/>
  <c r="AB445" i="1"/>
  <c r="L338" i="1"/>
  <c r="AB338" i="1"/>
  <c r="L184" i="1"/>
  <c r="AB184" i="1"/>
  <c r="L156" i="1"/>
  <c r="AB156" i="1"/>
  <c r="L135" i="1"/>
  <c r="AB135" i="1"/>
  <c r="L388" i="1"/>
  <c r="AB388" i="1"/>
  <c r="L380" i="1"/>
  <c r="AB380" i="1"/>
  <c r="L247" i="1"/>
  <c r="AB247" i="1"/>
  <c r="L146" i="1"/>
  <c r="AB146" i="1"/>
  <c r="L331" i="1"/>
  <c r="AB331" i="1"/>
  <c r="L194" i="1"/>
  <c r="AB194" i="1"/>
  <c r="L355" i="1"/>
  <c r="AB355" i="1"/>
  <c r="L221" i="1"/>
  <c r="AB221" i="1"/>
  <c r="L125" i="1"/>
  <c r="AB125" i="1"/>
  <c r="L292" i="1"/>
  <c r="AB292" i="1"/>
  <c r="L183" i="1"/>
  <c r="AB183" i="1"/>
  <c r="L466" i="1"/>
  <c r="AB466" i="1"/>
  <c r="L326" i="1"/>
  <c r="AB326" i="1"/>
  <c r="L433" i="1"/>
  <c r="AB433" i="1"/>
  <c r="L181" i="1"/>
  <c r="AB181" i="1"/>
  <c r="L446" i="1"/>
  <c r="AB446" i="1"/>
  <c r="L122" i="1"/>
  <c r="AB122" i="1"/>
  <c r="L178" i="1"/>
  <c r="AB178" i="1"/>
  <c r="L132" i="1"/>
  <c r="AB132" i="1"/>
  <c r="L133" i="1"/>
  <c r="AB133" i="1"/>
  <c r="L286" i="1"/>
  <c r="AB286" i="1"/>
  <c r="L363" i="1"/>
  <c r="AB363" i="1"/>
  <c r="L463" i="1"/>
  <c r="AB463" i="1"/>
  <c r="L336" i="1"/>
  <c r="AB336" i="1"/>
  <c r="L467" i="1"/>
  <c r="AB467" i="1"/>
  <c r="L140" i="1"/>
  <c r="AB140" i="1"/>
  <c r="L462" i="1"/>
  <c r="AB462" i="1"/>
  <c r="L335" i="1"/>
  <c r="AB335" i="1"/>
  <c r="L239" i="1"/>
  <c r="AB239" i="1"/>
  <c r="L434" i="1"/>
  <c r="AB434" i="1"/>
  <c r="L391" i="1"/>
  <c r="AB391" i="1"/>
  <c r="L172" i="1"/>
  <c r="AB172" i="1"/>
  <c r="L294" i="1"/>
  <c r="AB294" i="1"/>
  <c r="L102" i="1"/>
  <c r="AB102" i="1"/>
  <c r="L209" i="1"/>
  <c r="AB209" i="1"/>
  <c r="L206" i="1"/>
  <c r="AB206" i="1"/>
  <c r="L252" i="1"/>
  <c r="AB252" i="1"/>
  <c r="L411" i="1"/>
  <c r="AB411" i="1"/>
  <c r="L372" i="1"/>
  <c r="AB372" i="1"/>
  <c r="L452" i="1"/>
  <c r="AB452" i="1"/>
  <c r="L287" i="1"/>
  <c r="AB287" i="1"/>
  <c r="L431" i="1"/>
  <c r="AB431" i="1"/>
  <c r="L141" i="1"/>
  <c r="AB141" i="1"/>
  <c r="L345" i="1"/>
  <c r="AB345" i="1"/>
  <c r="L129" i="1"/>
  <c r="AB129" i="1"/>
  <c r="L393" i="1"/>
  <c r="AB393" i="1"/>
  <c r="L414" i="1"/>
  <c r="AB414" i="1"/>
  <c r="L435" i="1"/>
  <c r="AB435" i="1"/>
  <c r="L396" i="1"/>
  <c r="AB396" i="1"/>
  <c r="L263" i="1"/>
  <c r="AB263" i="1"/>
  <c r="L138" i="1"/>
  <c r="AB138" i="1"/>
  <c r="L392" i="1"/>
  <c r="AB392" i="1"/>
  <c r="L136" i="1"/>
  <c r="AB136" i="1"/>
  <c r="L306" i="1"/>
  <c r="AB306" i="1"/>
  <c r="L274" i="1"/>
  <c r="AB274" i="1"/>
  <c r="L130" i="1"/>
  <c r="AB130" i="1"/>
  <c r="L415" i="1"/>
  <c r="AB415" i="1"/>
  <c r="L216" i="1"/>
  <c r="AB216" i="1"/>
  <c r="L214" i="1"/>
  <c r="AB214" i="1"/>
  <c r="L457" i="1"/>
  <c r="AB457" i="1"/>
  <c r="L186" i="1"/>
  <c r="AB186" i="1"/>
  <c r="L341" i="1"/>
  <c r="AB341" i="1"/>
  <c r="L333" i="1"/>
  <c r="AB333" i="1"/>
  <c r="J455" i="1"/>
  <c r="AA455" i="1"/>
  <c r="J189" i="1"/>
  <c r="AA189" i="1"/>
  <c r="J285" i="1"/>
  <c r="AA285" i="1"/>
  <c r="J179" i="1"/>
  <c r="AA179" i="1"/>
  <c r="J382" i="1"/>
  <c r="AA382" i="1"/>
  <c r="J305" i="1"/>
  <c r="AA305" i="1"/>
  <c r="J160" i="1"/>
  <c r="AA160" i="1"/>
  <c r="J312" i="1"/>
  <c r="AA312" i="1"/>
  <c r="J381" i="1"/>
  <c r="AA381" i="1"/>
  <c r="J258" i="1"/>
  <c r="AA258" i="1"/>
  <c r="J224" i="1"/>
  <c r="AA224" i="1"/>
  <c r="J151" i="1"/>
  <c r="AA151" i="1"/>
  <c r="J198" i="1"/>
  <c r="AA198" i="1"/>
  <c r="J251" i="1"/>
  <c r="AA251" i="1"/>
  <c r="J330" i="1"/>
  <c r="AA330" i="1"/>
  <c r="J369" i="1"/>
  <c r="AA369" i="1"/>
  <c r="J343" i="1"/>
  <c r="AA343" i="1"/>
  <c r="J217" i="1"/>
  <c r="AA217" i="1"/>
  <c r="J423" i="1"/>
  <c r="AA423" i="1"/>
  <c r="J422" i="1"/>
  <c r="AA422" i="1"/>
  <c r="J458" i="1"/>
  <c r="AA458" i="1"/>
  <c r="J384" i="1"/>
  <c r="AA384" i="1"/>
  <c r="J273" i="1"/>
  <c r="AA273" i="1"/>
  <c r="J195" i="1"/>
  <c r="AA195" i="1"/>
  <c r="J152" i="1"/>
  <c r="AA152" i="1"/>
  <c r="J315" i="1"/>
  <c r="AA315" i="1"/>
  <c r="J191" i="1"/>
  <c r="AA191" i="1"/>
  <c r="J262" i="1"/>
  <c r="AA262" i="1"/>
  <c r="J244" i="1"/>
  <c r="AA244" i="1"/>
  <c r="J425" i="1"/>
  <c r="AA425" i="1"/>
  <c r="J329" i="1"/>
  <c r="AA329" i="1"/>
  <c r="J443" i="1"/>
  <c r="AA443" i="1"/>
  <c r="J342" i="1"/>
  <c r="AA342" i="1"/>
  <c r="J196" i="1"/>
  <c r="AA196" i="1"/>
  <c r="J153" i="1"/>
  <c r="AA153" i="1"/>
  <c r="J357" i="1"/>
  <c r="AA357" i="1"/>
  <c r="J148" i="1"/>
  <c r="AA148" i="1"/>
  <c r="J337" i="1"/>
  <c r="AA337" i="1"/>
  <c r="J354" i="1"/>
  <c r="AA354" i="1"/>
  <c r="J395" i="1"/>
  <c r="AA395" i="1"/>
  <c r="J427" i="1"/>
  <c r="AA427" i="1"/>
  <c r="J346" i="1"/>
  <c r="AA346" i="1"/>
  <c r="J468" i="1"/>
  <c r="AA468" i="1"/>
  <c r="J219" i="1"/>
  <c r="AA219" i="1"/>
  <c r="J352" i="1"/>
  <c r="AA352" i="1"/>
  <c r="J220" i="1"/>
  <c r="AA220" i="1"/>
  <c r="J165" i="1"/>
  <c r="AA165" i="1"/>
  <c r="J370" i="1"/>
  <c r="AA370" i="1"/>
  <c r="J188" i="1"/>
  <c r="AA188" i="1"/>
  <c r="J170" i="1"/>
  <c r="AA170" i="1"/>
  <c r="J432" i="1"/>
  <c r="AA432" i="1"/>
  <c r="J413" i="1"/>
  <c r="AA413" i="1"/>
  <c r="J320" i="1"/>
  <c r="AA320" i="1"/>
  <c r="J461" i="1"/>
  <c r="AA461" i="1"/>
  <c r="J321" i="1"/>
  <c r="AA321" i="1"/>
  <c r="J459" i="1"/>
  <c r="AA459" i="1"/>
  <c r="J154" i="1"/>
  <c r="AA154" i="1"/>
  <c r="J245" i="1"/>
  <c r="AA245" i="1"/>
  <c r="J256" i="1"/>
  <c r="AA256" i="1"/>
  <c r="J376" i="1"/>
  <c r="AA376" i="1"/>
  <c r="J254" i="1"/>
  <c r="AA254" i="1"/>
  <c r="J197" i="1"/>
  <c r="AA197" i="1"/>
  <c r="J149" i="1"/>
  <c r="AA149" i="1"/>
  <c r="J448" i="1"/>
  <c r="AA448" i="1"/>
  <c r="J143" i="1"/>
  <c r="AA143" i="1"/>
  <c r="J155" i="1"/>
  <c r="AA155" i="1"/>
  <c r="J126" i="1"/>
  <c r="AA126" i="1"/>
  <c r="J210" i="1"/>
  <c r="AA210" i="1"/>
  <c r="J420" i="1"/>
  <c r="AA420" i="1"/>
  <c r="J417" i="1"/>
  <c r="AA417" i="1"/>
  <c r="J144" i="1"/>
  <c r="AA144" i="1"/>
  <c r="J447" i="1"/>
  <c r="AA447" i="1"/>
  <c r="J120" i="1"/>
  <c r="AA120" i="1"/>
  <c r="J409" i="1"/>
  <c r="AA409" i="1"/>
  <c r="J167" i="1"/>
  <c r="AA167" i="1"/>
  <c r="J293" i="1"/>
  <c r="AA293" i="1"/>
  <c r="J339" i="1"/>
  <c r="AA339" i="1"/>
  <c r="J114" i="1"/>
  <c r="AA114" i="1"/>
  <c r="J314" i="1"/>
  <c r="AA314" i="1"/>
  <c r="J182" i="1"/>
  <c r="AA182" i="1"/>
  <c r="J246" i="1"/>
  <c r="AA246" i="1"/>
  <c r="J139" i="1"/>
  <c r="AA139" i="1"/>
  <c r="J444" i="1"/>
  <c r="AA444" i="1"/>
  <c r="J348" i="1"/>
  <c r="AA348" i="1"/>
  <c r="J308" i="1"/>
  <c r="AA308" i="1"/>
  <c r="J207" i="1"/>
  <c r="AA207" i="1"/>
  <c r="J281" i="1"/>
  <c r="AA281" i="1"/>
  <c r="J387" i="1"/>
  <c r="AA387" i="1"/>
  <c r="J204" i="1"/>
  <c r="AA204" i="1"/>
  <c r="J373" i="1"/>
  <c r="AA373" i="1"/>
  <c r="J211" i="1"/>
  <c r="AA211" i="1"/>
  <c r="J340" i="1"/>
  <c r="AA340" i="1"/>
  <c r="J445" i="1"/>
  <c r="AA445" i="1"/>
  <c r="J338" i="1"/>
  <c r="AA338" i="1"/>
  <c r="J184" i="1"/>
  <c r="AA184" i="1"/>
  <c r="J156" i="1"/>
  <c r="AA156" i="1"/>
  <c r="J135" i="1"/>
  <c r="AA135" i="1"/>
  <c r="J388" i="1"/>
  <c r="AA388" i="1"/>
  <c r="J380" i="1"/>
  <c r="AA380" i="1"/>
  <c r="J247" i="1"/>
  <c r="AA247" i="1"/>
  <c r="J146" i="1"/>
  <c r="AA146" i="1"/>
  <c r="J331" i="1"/>
  <c r="AA331" i="1"/>
  <c r="J194" i="1"/>
  <c r="AA194" i="1"/>
  <c r="J355" i="1"/>
  <c r="AA355" i="1"/>
  <c r="J221" i="1"/>
  <c r="AA221" i="1"/>
  <c r="J125" i="1"/>
  <c r="AA125" i="1"/>
  <c r="J292" i="1"/>
  <c r="AA292" i="1"/>
  <c r="J183" i="1"/>
  <c r="AA183" i="1"/>
  <c r="J466" i="1"/>
  <c r="AA466" i="1"/>
  <c r="J326" i="1"/>
  <c r="AA326" i="1"/>
  <c r="J433" i="1"/>
  <c r="AA433" i="1"/>
  <c r="J181" i="1"/>
  <c r="AA181" i="1"/>
  <c r="J446" i="1"/>
  <c r="AA446" i="1"/>
  <c r="J122" i="1"/>
  <c r="AA122" i="1"/>
  <c r="J178" i="1"/>
  <c r="AA178" i="1"/>
  <c r="J132" i="1"/>
  <c r="AA132" i="1"/>
  <c r="J133" i="1"/>
  <c r="AA133" i="1"/>
  <c r="J286" i="1"/>
  <c r="AA286" i="1"/>
  <c r="J363" i="1"/>
  <c r="AA363" i="1"/>
  <c r="J463" i="1"/>
  <c r="AA463" i="1"/>
  <c r="J336" i="1"/>
  <c r="AA336" i="1"/>
  <c r="J467" i="1"/>
  <c r="AA467" i="1"/>
  <c r="J140" i="1"/>
  <c r="AA140" i="1"/>
  <c r="J462" i="1"/>
  <c r="AA462" i="1"/>
  <c r="J335" i="1"/>
  <c r="AA335" i="1"/>
  <c r="J239" i="1"/>
  <c r="AA239" i="1"/>
  <c r="J434" i="1"/>
  <c r="AA434" i="1"/>
  <c r="J391" i="1"/>
  <c r="AA391" i="1"/>
  <c r="J172" i="1"/>
  <c r="AA172" i="1"/>
  <c r="J294" i="1"/>
  <c r="AA294" i="1"/>
  <c r="J102" i="1"/>
  <c r="AA102" i="1"/>
  <c r="J209" i="1"/>
  <c r="AA209" i="1"/>
  <c r="J206" i="1"/>
  <c r="AA206" i="1"/>
  <c r="J252" i="1"/>
  <c r="AA252" i="1"/>
  <c r="J411" i="1"/>
  <c r="AA411" i="1"/>
  <c r="J372" i="1"/>
  <c r="AA372" i="1"/>
  <c r="J452" i="1"/>
  <c r="AA452" i="1"/>
  <c r="J287" i="1"/>
  <c r="AA287" i="1"/>
  <c r="J431" i="1"/>
  <c r="AA431" i="1"/>
  <c r="J141" i="1"/>
  <c r="AA141" i="1"/>
  <c r="J345" i="1"/>
  <c r="AA345" i="1"/>
  <c r="J129" i="1"/>
  <c r="AA129" i="1"/>
  <c r="J393" i="1"/>
  <c r="AA393" i="1"/>
  <c r="J414" i="1"/>
  <c r="AA414" i="1"/>
  <c r="J435" i="1"/>
  <c r="AA435" i="1"/>
  <c r="J396" i="1"/>
  <c r="AA396" i="1"/>
  <c r="J263" i="1"/>
  <c r="AA263" i="1"/>
  <c r="J138" i="1"/>
  <c r="AA138" i="1"/>
  <c r="J392" i="1"/>
  <c r="AA392" i="1"/>
  <c r="J136" i="1"/>
  <c r="AA136" i="1"/>
  <c r="J306" i="1"/>
  <c r="AA306" i="1"/>
  <c r="J274" i="1"/>
  <c r="AA274" i="1"/>
  <c r="J130" i="1"/>
  <c r="AA130" i="1"/>
  <c r="J415" i="1"/>
  <c r="AA415" i="1"/>
  <c r="J216" i="1"/>
  <c r="AA216" i="1"/>
  <c r="J214" i="1"/>
  <c r="AA214" i="1"/>
  <c r="J457" i="1"/>
  <c r="AA457" i="1"/>
  <c r="J186" i="1"/>
  <c r="AA186" i="1"/>
  <c r="J341" i="1"/>
  <c r="AA341" i="1"/>
  <c r="J333" i="1"/>
  <c r="AA333" i="1"/>
  <c r="BB271" i="1"/>
  <c r="BB445" i="1"/>
  <c r="BB337" i="1"/>
  <c r="BB357" i="1"/>
  <c r="BB368" i="1"/>
  <c r="BB310" i="1"/>
  <c r="BB260" i="1"/>
  <c r="BB449" i="1"/>
  <c r="BB300" i="1"/>
  <c r="BB315" i="1"/>
  <c r="BB325" i="1"/>
  <c r="BB217" i="1"/>
  <c r="BB424" i="1"/>
  <c r="BB321" i="1"/>
  <c r="BB316" i="1"/>
  <c r="BB400" i="1"/>
  <c r="BB150" i="1"/>
  <c r="BB351" i="1"/>
  <c r="BB180" i="1"/>
  <c r="BB284" i="1"/>
  <c r="BB334" i="1"/>
  <c r="BB184" i="1"/>
  <c r="BB392" i="1"/>
  <c r="BB369" i="1"/>
  <c r="BB252" i="1"/>
  <c r="BB154" i="1"/>
  <c r="BB120" i="1"/>
  <c r="BB470" i="1"/>
  <c r="BB446" i="1"/>
  <c r="BB448" i="1"/>
  <c r="BB354" i="1"/>
  <c r="BB143" i="1"/>
  <c r="BB163" i="1"/>
  <c r="BB256" i="1"/>
  <c r="BB340" i="1"/>
  <c r="BB272" i="1"/>
  <c r="BB459" i="1"/>
  <c r="BB434" i="1"/>
  <c r="BB426" i="1"/>
  <c r="BB187" i="1"/>
  <c r="BB435" i="1"/>
  <c r="BB267" i="1"/>
  <c r="BB324" i="1"/>
  <c r="BB288" i="1"/>
  <c r="BB290" i="1"/>
  <c r="BB131" i="1"/>
  <c r="BB119" i="1"/>
  <c r="BB170" i="1"/>
  <c r="BB244" i="1"/>
  <c r="BB345" i="1"/>
  <c r="BB411" i="1"/>
  <c r="BB466" i="1"/>
  <c r="BB215" i="1"/>
  <c r="BB309" i="1"/>
  <c r="BB452" i="1"/>
  <c r="BB305" i="1"/>
  <c r="BB408" i="1"/>
  <c r="BB264" i="1"/>
  <c r="BB269" i="1"/>
  <c r="BB414" i="1"/>
  <c r="BB208" i="1"/>
  <c r="BB148" i="1"/>
  <c r="BB138" i="1"/>
  <c r="BB319" i="1"/>
  <c r="BB432" i="1"/>
  <c r="BB443" i="1"/>
  <c r="BB188" i="1"/>
  <c r="BB444" i="1"/>
  <c r="BB247" i="1"/>
  <c r="BB219" i="1"/>
  <c r="BB181" i="1"/>
  <c r="BB243" i="1"/>
  <c r="BB341" i="1"/>
  <c r="BB336" i="1"/>
  <c r="BB203" i="1"/>
  <c r="BB245" i="1"/>
  <c r="BB135" i="1"/>
  <c r="BB166" i="1"/>
  <c r="BB147" i="1"/>
  <c r="BB329" i="1"/>
  <c r="BB126" i="1"/>
  <c r="BB296" i="1"/>
  <c r="BB388" i="1"/>
  <c r="BB395" i="1"/>
  <c r="BB338" i="1"/>
  <c r="BB415" i="1"/>
  <c r="BB409" i="1"/>
  <c r="BB216" i="1"/>
  <c r="BB374" i="1"/>
  <c r="BB307" i="1"/>
  <c r="BB401" i="1"/>
  <c r="BB385" i="1"/>
  <c r="BB375" i="1"/>
  <c r="BB422" i="1"/>
  <c r="BB122" i="1"/>
  <c r="BB471" i="1"/>
  <c r="BB461" i="1"/>
  <c r="BB186" i="1"/>
  <c r="BB389" i="1"/>
  <c r="BB453" i="1"/>
  <c r="BB355" i="1"/>
  <c r="BB130" i="1"/>
  <c r="BB393" i="1"/>
  <c r="BB333" i="1"/>
  <c r="BB177" i="1"/>
  <c r="BB225" i="1"/>
  <c r="BB391" i="1"/>
  <c r="BB139" i="1"/>
  <c r="BB145" i="1"/>
  <c r="BB210" i="1"/>
  <c r="BB450" i="1"/>
  <c r="BB372" i="1"/>
  <c r="BB204" i="1"/>
  <c r="BB335" i="1"/>
  <c r="BB454" i="1"/>
  <c r="BB171" i="1"/>
  <c r="BB125" i="1"/>
  <c r="BB304" i="1"/>
  <c r="BB153" i="1"/>
  <c r="BB387" i="1"/>
  <c r="BB134" i="1"/>
  <c r="BB132" i="1"/>
  <c r="BB402" i="1"/>
  <c r="BB326" i="1"/>
  <c r="BB365" i="1"/>
  <c r="BB328" i="1"/>
  <c r="BB168" i="1"/>
  <c r="BB192" i="1"/>
  <c r="BB364" i="1"/>
  <c r="BB221" i="1"/>
  <c r="BB347" i="1"/>
  <c r="BB253" i="1"/>
  <c r="BB312" i="1"/>
  <c r="BB114" i="1"/>
  <c r="BB460" i="1"/>
  <c r="BB287" i="1"/>
  <c r="BB416" i="1"/>
  <c r="BB297" i="1"/>
  <c r="BB469" i="1"/>
  <c r="BB241" i="1"/>
  <c r="BB343" i="1"/>
  <c r="BB377" i="1"/>
  <c r="BB436" i="1"/>
  <c r="BB258" i="1"/>
  <c r="BB257" i="1"/>
  <c r="BB442" i="1"/>
  <c r="BB182" i="1"/>
  <c r="BB339" i="1"/>
  <c r="BB262" i="1"/>
  <c r="BB237" i="1"/>
  <c r="BB403" i="1"/>
  <c r="BB165" i="1"/>
  <c r="BB298" i="1"/>
  <c r="BB146" i="1"/>
  <c r="BB413" i="1"/>
  <c r="BB178" i="1"/>
  <c r="BB292" i="1"/>
  <c r="BB348" i="1"/>
  <c r="BB206" i="1"/>
  <c r="BB164" i="1"/>
  <c r="BB167" i="1"/>
  <c r="BB160" i="1"/>
  <c r="BB378" i="1"/>
  <c r="BB151" i="1"/>
  <c r="BB302" i="1"/>
  <c r="BB397" i="1"/>
  <c r="BB437" i="1"/>
  <c r="BB133" i="1"/>
  <c r="BB356" i="1"/>
  <c r="BB421" i="1"/>
  <c r="BB390" i="1"/>
  <c r="BB308" i="1"/>
  <c r="BB301" i="1"/>
  <c r="BB286" i="1"/>
  <c r="BB140" i="1"/>
  <c r="BB112" i="1"/>
  <c r="BB226" i="1"/>
  <c r="BB404" i="1"/>
  <c r="BB201" i="1"/>
  <c r="BB427" i="1"/>
  <c r="BB458" i="1"/>
  <c r="BB294" i="1"/>
  <c r="BB211" i="1"/>
  <c r="BB472" i="1"/>
  <c r="BB179" i="1"/>
  <c r="BB190" i="1"/>
  <c r="BB238" i="1"/>
  <c r="BB440" i="1"/>
  <c r="BB279" i="1"/>
  <c r="BB371" i="1"/>
  <c r="BB218" i="1"/>
  <c r="BB379" i="1"/>
  <c r="BB362" i="1"/>
  <c r="BB202" i="1"/>
  <c r="BB255" i="1"/>
  <c r="BB358" i="1"/>
  <c r="BB439" i="1"/>
  <c r="BB278" i="1"/>
  <c r="BA271" i="1"/>
  <c r="BA445" i="1"/>
  <c r="BA337" i="1"/>
  <c r="BA357" i="1"/>
  <c r="BA368" i="1"/>
  <c r="BA310" i="1"/>
  <c r="BA260" i="1"/>
  <c r="BA449" i="1"/>
  <c r="BA300" i="1"/>
  <c r="BA315" i="1"/>
  <c r="BA325" i="1"/>
  <c r="BA217" i="1"/>
  <c r="BA424" i="1"/>
  <c r="BA321" i="1"/>
  <c r="BA316" i="1"/>
  <c r="BA400" i="1"/>
  <c r="BA150" i="1"/>
  <c r="BA351" i="1"/>
  <c r="BA180" i="1"/>
  <c r="BA284" i="1"/>
  <c r="BA334" i="1"/>
  <c r="BA184" i="1"/>
  <c r="BA392" i="1"/>
  <c r="BA369" i="1"/>
  <c r="BA252" i="1"/>
  <c r="BA154" i="1"/>
  <c r="BA120" i="1"/>
  <c r="BA470" i="1"/>
  <c r="BA446" i="1"/>
  <c r="BA448" i="1"/>
  <c r="BA354" i="1"/>
  <c r="BA143" i="1"/>
  <c r="BA163" i="1"/>
  <c r="BA256" i="1"/>
  <c r="BA340" i="1"/>
  <c r="BA272" i="1"/>
  <c r="BA459" i="1"/>
  <c r="BA434" i="1"/>
  <c r="BA426" i="1"/>
  <c r="BA187" i="1"/>
  <c r="BA435" i="1"/>
  <c r="BA267" i="1"/>
  <c r="BA324" i="1"/>
  <c r="BA288" i="1"/>
  <c r="BA290" i="1"/>
  <c r="BA131" i="1"/>
  <c r="BA119" i="1"/>
  <c r="BA170" i="1"/>
  <c r="BA244" i="1"/>
  <c r="BA345" i="1"/>
  <c r="BA411" i="1"/>
  <c r="BA466" i="1"/>
  <c r="BA215" i="1"/>
  <c r="BA309" i="1"/>
  <c r="BA452" i="1"/>
  <c r="BA305" i="1"/>
  <c r="BA408" i="1"/>
  <c r="BA264" i="1"/>
  <c r="BA269" i="1"/>
  <c r="BA414" i="1"/>
  <c r="BA208" i="1"/>
  <c r="BA148" i="1"/>
  <c r="BA138" i="1"/>
  <c r="BA319" i="1"/>
  <c r="BA432" i="1"/>
  <c r="BA443" i="1"/>
  <c r="BA188" i="1"/>
  <c r="BA444" i="1"/>
  <c r="BA247" i="1"/>
  <c r="BA219" i="1"/>
  <c r="BA181" i="1"/>
  <c r="BA243" i="1"/>
  <c r="BA341" i="1"/>
  <c r="BA336" i="1"/>
  <c r="BA203" i="1"/>
  <c r="BA245" i="1"/>
  <c r="BA135" i="1"/>
  <c r="BA166" i="1"/>
  <c r="BA147" i="1"/>
  <c r="BA329" i="1"/>
  <c r="BA126" i="1"/>
  <c r="BA296" i="1"/>
  <c r="BA388" i="1"/>
  <c r="BA395" i="1"/>
  <c r="BA338" i="1"/>
  <c r="BA415" i="1"/>
  <c r="BA409" i="1"/>
  <c r="BA216" i="1"/>
  <c r="BA374" i="1"/>
  <c r="BA307" i="1"/>
  <c r="BA401" i="1"/>
  <c r="BA385" i="1"/>
  <c r="BA375" i="1"/>
  <c r="BA422" i="1"/>
  <c r="BA122" i="1"/>
  <c r="BA471" i="1"/>
  <c r="BA461" i="1"/>
  <c r="BA186" i="1"/>
  <c r="BA389" i="1"/>
  <c r="BA453" i="1"/>
  <c r="BA355" i="1"/>
  <c r="BA130" i="1"/>
  <c r="BA393" i="1"/>
  <c r="BA333" i="1"/>
  <c r="BA177" i="1"/>
  <c r="BA225" i="1"/>
  <c r="BA391" i="1"/>
  <c r="BA139" i="1"/>
  <c r="BA145" i="1"/>
  <c r="BA210" i="1"/>
  <c r="BA450" i="1"/>
  <c r="BA372" i="1"/>
  <c r="BA204" i="1"/>
  <c r="BA335" i="1"/>
  <c r="BA454" i="1"/>
  <c r="BA171" i="1"/>
  <c r="BA125" i="1"/>
  <c r="BA304" i="1"/>
  <c r="BA153" i="1"/>
  <c r="BA387" i="1"/>
  <c r="BA134" i="1"/>
  <c r="BA132" i="1"/>
  <c r="BA402" i="1"/>
  <c r="BA326" i="1"/>
  <c r="BA365" i="1"/>
  <c r="BA328" i="1"/>
  <c r="BA168" i="1"/>
  <c r="BA192" i="1"/>
  <c r="BA364" i="1"/>
  <c r="BA221" i="1"/>
  <c r="BA347" i="1"/>
  <c r="BA253" i="1"/>
  <c r="BA312" i="1"/>
  <c r="BA114" i="1"/>
  <c r="BA460" i="1"/>
  <c r="BA287" i="1"/>
  <c r="BA416" i="1"/>
  <c r="BA297" i="1"/>
  <c r="BA469" i="1"/>
  <c r="BA241" i="1"/>
  <c r="BA343" i="1"/>
  <c r="BA377" i="1"/>
  <c r="BA436" i="1"/>
  <c r="BA258" i="1"/>
  <c r="BA257" i="1"/>
  <c r="BA442" i="1"/>
  <c r="BA182" i="1"/>
  <c r="BA339" i="1"/>
  <c r="BA262" i="1"/>
  <c r="BA237" i="1"/>
  <c r="BA403" i="1"/>
  <c r="BA165" i="1"/>
  <c r="BA298" i="1"/>
  <c r="BA146" i="1"/>
  <c r="BA413" i="1"/>
  <c r="BA178" i="1"/>
  <c r="BA292" i="1"/>
  <c r="BA348" i="1"/>
  <c r="BA206" i="1"/>
  <c r="BA164" i="1"/>
  <c r="BA167" i="1"/>
  <c r="BA160" i="1"/>
  <c r="BA378" i="1"/>
  <c r="BA151" i="1"/>
  <c r="BA302" i="1"/>
  <c r="BA397" i="1"/>
  <c r="BA437" i="1"/>
  <c r="BA133" i="1"/>
  <c r="BA356" i="1"/>
  <c r="BA421" i="1"/>
  <c r="BA390" i="1"/>
  <c r="BA308" i="1"/>
  <c r="BA301" i="1"/>
  <c r="BA286" i="1"/>
  <c r="BA140" i="1"/>
  <c r="BA112" i="1"/>
  <c r="BA226" i="1"/>
  <c r="BA404" i="1"/>
  <c r="BA201" i="1"/>
  <c r="BA427" i="1"/>
  <c r="BA458" i="1"/>
  <c r="BA294" i="1"/>
  <c r="BA211" i="1"/>
  <c r="BA472" i="1"/>
  <c r="BA179" i="1"/>
  <c r="BA190" i="1"/>
  <c r="BA238" i="1"/>
  <c r="BA440" i="1"/>
  <c r="BA279" i="1"/>
  <c r="BA371" i="1"/>
  <c r="BA218" i="1"/>
  <c r="BA379" i="1"/>
  <c r="BA362" i="1"/>
  <c r="BA202" i="1"/>
  <c r="BA255" i="1"/>
  <c r="BA358" i="1"/>
  <c r="BA439" i="1"/>
  <c r="BA278" i="1"/>
  <c r="L75" i="1"/>
  <c r="AC75" i="1"/>
  <c r="L76" i="1"/>
  <c r="AC76" i="1"/>
  <c r="L77" i="1"/>
  <c r="AC77" i="1"/>
  <c r="L78" i="1"/>
  <c r="AC78" i="1"/>
  <c r="L79" i="1"/>
  <c r="AC79" i="1"/>
  <c r="L80" i="1"/>
  <c r="AC80" i="1"/>
  <c r="L81" i="1"/>
  <c r="AC81" i="1"/>
  <c r="L82" i="1"/>
  <c r="AC82" i="1"/>
  <c r="L83" i="1"/>
  <c r="AC83" i="1"/>
  <c r="L84" i="1"/>
  <c r="AC84" i="1"/>
  <c r="L85" i="1"/>
  <c r="AC85" i="1"/>
  <c r="L86" i="1"/>
  <c r="AC86" i="1"/>
  <c r="L87" i="1"/>
  <c r="AC87" i="1"/>
  <c r="L88" i="1"/>
  <c r="AC88" i="1"/>
  <c r="L89" i="1"/>
  <c r="AC89" i="1"/>
  <c r="L90" i="1"/>
  <c r="AC90" i="1"/>
  <c r="L91" i="1"/>
  <c r="AC91" i="1"/>
  <c r="L92" i="1"/>
  <c r="AC92" i="1"/>
  <c r="L93" i="1"/>
  <c r="AC93" i="1"/>
  <c r="L94" i="1"/>
  <c r="AC94" i="1"/>
  <c r="L95" i="1"/>
  <c r="AC95" i="1"/>
  <c r="L96" i="1"/>
  <c r="AC96" i="1"/>
  <c r="J75" i="1"/>
  <c r="AB75" i="1"/>
  <c r="J76" i="1"/>
  <c r="AB76" i="1"/>
  <c r="J77" i="1"/>
  <c r="AB77" i="1"/>
  <c r="J78" i="1"/>
  <c r="AB78" i="1"/>
  <c r="J79" i="1"/>
  <c r="AB79" i="1"/>
  <c r="J80" i="1"/>
  <c r="AB80" i="1"/>
  <c r="J81" i="1"/>
  <c r="AB81" i="1"/>
  <c r="J82" i="1"/>
  <c r="AB82" i="1"/>
  <c r="J83" i="1"/>
  <c r="AB83" i="1"/>
  <c r="J84" i="1"/>
  <c r="AB84" i="1"/>
  <c r="J85" i="1"/>
  <c r="AB85" i="1"/>
  <c r="J86" i="1"/>
  <c r="AB86" i="1"/>
  <c r="J87" i="1"/>
  <c r="AB87" i="1"/>
  <c r="J88" i="1"/>
  <c r="AB88" i="1"/>
  <c r="J89" i="1"/>
  <c r="AB89" i="1"/>
  <c r="J90" i="1"/>
  <c r="AB90" i="1"/>
  <c r="J91" i="1"/>
  <c r="AB91" i="1"/>
  <c r="J92" i="1"/>
  <c r="AB92" i="1"/>
  <c r="J93" i="1"/>
  <c r="AB93" i="1"/>
  <c r="J94" i="1"/>
  <c r="AB94" i="1"/>
  <c r="J95" i="1"/>
  <c r="AB95" i="1"/>
  <c r="J96" i="1"/>
  <c r="AB96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J50" i="1"/>
  <c r="AB50" i="1"/>
  <c r="J51" i="1"/>
  <c r="AB51" i="1"/>
  <c r="J52" i="1"/>
  <c r="AB52" i="1"/>
  <c r="J53" i="1"/>
  <c r="AB53" i="1"/>
  <c r="J54" i="1"/>
  <c r="AB54" i="1"/>
  <c r="J55" i="1"/>
  <c r="AB55" i="1"/>
  <c r="J56" i="1"/>
  <c r="AB56" i="1"/>
  <c r="J57" i="1"/>
  <c r="AB57" i="1"/>
  <c r="J58" i="1"/>
  <c r="AB58" i="1"/>
  <c r="J59" i="1"/>
  <c r="AB59" i="1"/>
  <c r="AB60" i="1"/>
  <c r="J61" i="1"/>
  <c r="AB61" i="1"/>
  <c r="J62" i="1"/>
  <c r="AB62" i="1"/>
  <c r="J63" i="1"/>
  <c r="AB63" i="1"/>
  <c r="J64" i="1"/>
  <c r="AB64" i="1"/>
  <c r="J65" i="1"/>
  <c r="AB65" i="1"/>
  <c r="J66" i="1"/>
  <c r="AB66" i="1"/>
  <c r="J67" i="1"/>
  <c r="AB67" i="1"/>
  <c r="J68" i="1"/>
  <c r="AB68" i="1"/>
  <c r="J69" i="1"/>
  <c r="AB69" i="1"/>
  <c r="J70" i="1"/>
  <c r="AB70" i="1"/>
  <c r="B30" i="1"/>
  <c r="R75" i="1"/>
  <c r="C30" i="1"/>
  <c r="S75" i="1"/>
  <c r="T75" i="1"/>
  <c r="AE75" i="1"/>
  <c r="R76" i="1"/>
  <c r="S76" i="1"/>
  <c r="T76" i="1"/>
  <c r="R77" i="1"/>
  <c r="S77" i="1"/>
  <c r="T77" i="1"/>
  <c r="AE77" i="1"/>
  <c r="R78" i="1"/>
  <c r="S78" i="1"/>
  <c r="T78" i="1"/>
  <c r="AE78" i="1"/>
  <c r="R79" i="1"/>
  <c r="S79" i="1"/>
  <c r="T79" i="1"/>
  <c r="AE79" i="1"/>
  <c r="R80" i="1"/>
  <c r="S80" i="1"/>
  <c r="T80" i="1"/>
  <c r="R81" i="1"/>
  <c r="S81" i="1"/>
  <c r="T81" i="1"/>
  <c r="AE81" i="1"/>
  <c r="R82" i="1"/>
  <c r="S82" i="1"/>
  <c r="T82" i="1"/>
  <c r="AE82" i="1"/>
  <c r="R83" i="1"/>
  <c r="S83" i="1"/>
  <c r="T83" i="1"/>
  <c r="AE83" i="1"/>
  <c r="R84" i="1"/>
  <c r="S84" i="1"/>
  <c r="T84" i="1"/>
  <c r="AE84" i="1"/>
  <c r="R85" i="1"/>
  <c r="S85" i="1"/>
  <c r="T85" i="1"/>
  <c r="AE85" i="1"/>
  <c r="R86" i="1"/>
  <c r="S86" i="1"/>
  <c r="T86" i="1"/>
  <c r="AE86" i="1"/>
  <c r="R87" i="1"/>
  <c r="S87" i="1"/>
  <c r="T87" i="1"/>
  <c r="AE87" i="1"/>
  <c r="R88" i="1"/>
  <c r="S88" i="1"/>
  <c r="T88" i="1"/>
  <c r="AE88" i="1"/>
  <c r="R89" i="1"/>
  <c r="S89" i="1"/>
  <c r="T89" i="1"/>
  <c r="AE89" i="1"/>
  <c r="R90" i="1"/>
  <c r="S90" i="1"/>
  <c r="T90" i="1"/>
  <c r="AE90" i="1"/>
  <c r="R91" i="1"/>
  <c r="S91" i="1"/>
  <c r="T91" i="1"/>
  <c r="AE91" i="1"/>
  <c r="R92" i="1"/>
  <c r="S92" i="1"/>
  <c r="T92" i="1"/>
  <c r="AE92" i="1"/>
  <c r="R93" i="1"/>
  <c r="S93" i="1"/>
  <c r="T93" i="1"/>
  <c r="AE93" i="1"/>
  <c r="R94" i="1"/>
  <c r="S94" i="1"/>
  <c r="T94" i="1"/>
  <c r="AE94" i="1"/>
  <c r="R95" i="1"/>
  <c r="S95" i="1"/>
  <c r="T95" i="1"/>
  <c r="AE95" i="1"/>
  <c r="R96" i="1"/>
  <c r="S96" i="1"/>
  <c r="T96" i="1"/>
  <c r="AE96" i="1"/>
  <c r="B29" i="1"/>
  <c r="R50" i="1"/>
  <c r="C29" i="1"/>
  <c r="S50" i="1"/>
  <c r="T50" i="1"/>
  <c r="AE50" i="1"/>
  <c r="R51" i="1"/>
  <c r="S51" i="1"/>
  <c r="T51" i="1"/>
  <c r="R52" i="1"/>
  <c r="S52" i="1"/>
  <c r="T52" i="1"/>
  <c r="AE52" i="1"/>
  <c r="R53" i="1"/>
  <c r="S53" i="1"/>
  <c r="T53" i="1"/>
  <c r="AE53" i="1"/>
  <c r="R54" i="1"/>
  <c r="S54" i="1"/>
  <c r="T54" i="1"/>
  <c r="AE54" i="1"/>
  <c r="R55" i="1"/>
  <c r="S55" i="1"/>
  <c r="T55" i="1"/>
  <c r="AE55" i="1"/>
  <c r="R56" i="1"/>
  <c r="S56" i="1"/>
  <c r="T56" i="1"/>
  <c r="AE56" i="1"/>
  <c r="R57" i="1"/>
  <c r="S57" i="1"/>
  <c r="T57" i="1"/>
  <c r="AE57" i="1"/>
  <c r="R58" i="1"/>
  <c r="S58" i="1"/>
  <c r="T58" i="1"/>
  <c r="AE58" i="1"/>
  <c r="R59" i="1"/>
  <c r="S59" i="1"/>
  <c r="T59" i="1"/>
  <c r="AE59" i="1"/>
  <c r="R60" i="1"/>
  <c r="S60" i="1"/>
  <c r="T60" i="1"/>
  <c r="AE60" i="1"/>
  <c r="R61" i="1"/>
  <c r="S61" i="1"/>
  <c r="T61" i="1"/>
  <c r="AE61" i="1"/>
  <c r="R62" i="1"/>
  <c r="S62" i="1"/>
  <c r="T62" i="1"/>
  <c r="AE62" i="1"/>
  <c r="R63" i="1"/>
  <c r="S63" i="1"/>
  <c r="T63" i="1"/>
  <c r="AE63" i="1"/>
  <c r="R64" i="1"/>
  <c r="S64" i="1"/>
  <c r="T64" i="1"/>
  <c r="AE64" i="1"/>
  <c r="R65" i="1"/>
  <c r="S65" i="1"/>
  <c r="T65" i="1"/>
  <c r="AE65" i="1"/>
  <c r="R66" i="1"/>
  <c r="S66" i="1"/>
  <c r="T66" i="1"/>
  <c r="AE66" i="1"/>
  <c r="R67" i="1"/>
  <c r="S67" i="1"/>
  <c r="T67" i="1"/>
  <c r="AE67" i="1"/>
  <c r="R68" i="1"/>
  <c r="S68" i="1"/>
  <c r="T68" i="1"/>
  <c r="AE68" i="1"/>
  <c r="R69" i="1"/>
  <c r="S69" i="1"/>
  <c r="T69" i="1"/>
  <c r="AE69" i="1"/>
  <c r="R70" i="1"/>
  <c r="S70" i="1"/>
  <c r="T70" i="1"/>
  <c r="AE70" i="1"/>
  <c r="J18" i="1"/>
  <c r="AD18" i="1"/>
  <c r="L18" i="1"/>
  <c r="AE18" i="1"/>
  <c r="L19" i="1"/>
  <c r="AE19" i="1"/>
  <c r="L20" i="1"/>
  <c r="AE20" i="1"/>
  <c r="L21" i="1"/>
  <c r="AE21" i="1"/>
  <c r="L22" i="1"/>
  <c r="AE22" i="1"/>
  <c r="L23" i="1"/>
  <c r="AE23" i="1"/>
  <c r="L24" i="1"/>
  <c r="AE24" i="1"/>
  <c r="L25" i="1"/>
  <c r="AE25" i="1"/>
  <c r="L26" i="1"/>
  <c r="AE26" i="1"/>
  <c r="L27" i="1"/>
  <c r="AE27" i="1"/>
  <c r="L28" i="1"/>
  <c r="AE28" i="1"/>
  <c r="L29" i="1"/>
  <c r="AE29" i="1"/>
  <c r="L30" i="1"/>
  <c r="AE30" i="1"/>
  <c r="L31" i="1"/>
  <c r="AE31" i="1"/>
  <c r="J19" i="1"/>
  <c r="AD19" i="1"/>
  <c r="J20" i="1"/>
  <c r="AD20" i="1"/>
  <c r="J21" i="1"/>
  <c r="AD21" i="1"/>
  <c r="J22" i="1"/>
  <c r="AD22" i="1"/>
  <c r="J23" i="1"/>
  <c r="AD23" i="1"/>
  <c r="J24" i="1"/>
  <c r="AD24" i="1"/>
  <c r="J25" i="1"/>
  <c r="AD25" i="1"/>
  <c r="J26" i="1"/>
  <c r="AD26" i="1"/>
  <c r="J27" i="1"/>
  <c r="AD27" i="1"/>
  <c r="J28" i="1"/>
  <c r="AD28" i="1"/>
  <c r="J29" i="1"/>
  <c r="AD29" i="1"/>
  <c r="J30" i="1"/>
  <c r="AD30" i="1"/>
  <c r="J31" i="1"/>
  <c r="AD31" i="1"/>
  <c r="T3" i="1"/>
  <c r="L3" i="1"/>
  <c r="U3" i="1"/>
  <c r="V3" i="1"/>
  <c r="T4" i="1"/>
  <c r="L4" i="1"/>
  <c r="U4" i="1"/>
  <c r="V4" i="1"/>
  <c r="T5" i="1"/>
  <c r="L5" i="1"/>
  <c r="U5" i="1"/>
  <c r="V5" i="1"/>
  <c r="T6" i="1"/>
  <c r="L6" i="1"/>
  <c r="U6" i="1"/>
  <c r="V6" i="1"/>
  <c r="T7" i="1"/>
  <c r="L7" i="1"/>
  <c r="U7" i="1"/>
  <c r="V7" i="1"/>
  <c r="T8" i="1"/>
  <c r="L8" i="1"/>
  <c r="U8" i="1"/>
  <c r="V8" i="1"/>
  <c r="T9" i="1"/>
  <c r="L9" i="1"/>
  <c r="U9" i="1"/>
  <c r="V9" i="1"/>
  <c r="T10" i="1"/>
  <c r="L10" i="1"/>
  <c r="U10" i="1"/>
  <c r="V10" i="1"/>
  <c r="T11" i="1"/>
  <c r="L11" i="1"/>
  <c r="U11" i="1"/>
  <c r="V11" i="1"/>
  <c r="L12" i="1"/>
  <c r="L13" i="1"/>
  <c r="L14" i="1"/>
  <c r="AD3" i="1"/>
  <c r="AD4" i="1"/>
  <c r="AD5" i="1"/>
  <c r="AD6" i="1"/>
  <c r="AD7" i="1"/>
  <c r="AD8" i="1"/>
  <c r="AD9" i="1"/>
  <c r="AD10" i="1"/>
  <c r="AD11" i="1"/>
  <c r="AD12" i="1"/>
  <c r="AD13" i="1"/>
  <c r="AD14" i="1"/>
  <c r="AP445" i="1"/>
  <c r="AP337" i="1"/>
  <c r="AP497" i="1"/>
  <c r="AP619" i="1"/>
  <c r="AP357" i="1"/>
  <c r="AP368" i="1"/>
  <c r="AP310" i="1"/>
  <c r="AP260" i="1"/>
  <c r="AP449" i="1"/>
  <c r="AP300" i="1"/>
  <c r="AP315" i="1"/>
  <c r="AP519" i="1"/>
  <c r="AP325" i="1"/>
  <c r="AP217" i="1"/>
  <c r="AP424" i="1"/>
  <c r="AP321" i="1"/>
  <c r="AP316" i="1"/>
  <c r="AP400" i="1"/>
  <c r="AP150" i="1"/>
  <c r="AP500" i="1"/>
  <c r="AP520" i="1"/>
  <c r="AP351" i="1"/>
  <c r="AP180" i="1"/>
  <c r="AP503" i="1"/>
  <c r="AP284" i="1"/>
  <c r="AP498" i="1"/>
  <c r="AP490" i="1"/>
  <c r="AP334" i="1"/>
  <c r="AP184" i="1"/>
  <c r="AP392" i="1"/>
  <c r="AP369" i="1"/>
  <c r="AP252" i="1"/>
  <c r="AP154" i="1"/>
  <c r="AP120" i="1"/>
  <c r="AP521" i="1"/>
  <c r="AP470" i="1"/>
  <c r="AP446" i="1"/>
  <c r="AP474" i="1"/>
  <c r="AP493" i="1"/>
  <c r="AP448" i="1"/>
  <c r="AP354" i="1"/>
  <c r="AP143" i="1"/>
  <c r="AP163" i="1"/>
  <c r="AP256" i="1"/>
  <c r="AP340" i="1"/>
  <c r="AP272" i="1"/>
  <c r="AP459" i="1"/>
  <c r="AP434" i="1"/>
  <c r="AP571" i="1"/>
  <c r="AP426" i="1"/>
  <c r="AP187" i="1"/>
  <c r="AP435" i="1"/>
  <c r="AP267" i="1"/>
  <c r="AP324" i="1"/>
  <c r="AP288" i="1"/>
  <c r="AP290" i="1"/>
  <c r="AP131" i="1"/>
  <c r="AP119" i="1"/>
  <c r="AP170" i="1"/>
  <c r="AP244" i="1"/>
  <c r="AP345" i="1"/>
  <c r="AP411" i="1"/>
  <c r="AP466" i="1"/>
  <c r="AP215" i="1"/>
  <c r="AP309" i="1"/>
  <c r="AP452" i="1"/>
  <c r="AP305" i="1"/>
  <c r="AP408" i="1"/>
  <c r="AP264" i="1"/>
  <c r="AP269" i="1"/>
  <c r="AP414" i="1"/>
  <c r="AP526" i="1"/>
  <c r="AP208" i="1"/>
  <c r="AP148" i="1"/>
  <c r="AP138" i="1"/>
  <c r="AP527" i="1"/>
  <c r="AP319" i="1"/>
  <c r="AP432" i="1"/>
  <c r="AP443" i="1"/>
  <c r="AP188" i="1"/>
  <c r="AP444" i="1"/>
  <c r="AP247" i="1"/>
  <c r="AP219" i="1"/>
  <c r="AP522" i="1"/>
  <c r="AP181" i="1"/>
  <c r="AP243" i="1"/>
  <c r="AP341" i="1"/>
  <c r="AP523" i="1"/>
  <c r="AP483" i="1"/>
  <c r="AP336" i="1"/>
  <c r="AP203" i="1"/>
  <c r="AP245" i="1"/>
  <c r="AP135" i="1"/>
  <c r="AP166" i="1"/>
  <c r="AP588" i="1"/>
  <c r="AP147" i="1"/>
  <c r="AP329" i="1"/>
  <c r="AP126" i="1"/>
  <c r="AP296" i="1"/>
  <c r="AP524" i="1"/>
  <c r="AP388" i="1"/>
  <c r="AP395" i="1"/>
  <c r="AP338" i="1"/>
  <c r="AP415" i="1"/>
  <c r="AP409" i="1"/>
  <c r="AP216" i="1"/>
  <c r="AP374" i="1"/>
  <c r="AP484" i="1"/>
  <c r="AP307" i="1"/>
  <c r="AP536" i="1"/>
  <c r="AP528" i="1"/>
  <c r="AP401" i="1"/>
  <c r="AP579" i="1"/>
  <c r="AP534" i="1"/>
  <c r="AP385" i="1"/>
  <c r="AP608" i="1"/>
  <c r="AP375" i="1"/>
  <c r="AP422" i="1"/>
  <c r="AP122" i="1"/>
  <c r="AP580" i="1"/>
  <c r="AP471" i="1"/>
  <c r="AP481" i="1"/>
  <c r="AP613" i="1"/>
  <c r="AP461" i="1"/>
  <c r="AP186" i="1"/>
  <c r="AP389" i="1"/>
  <c r="AP453" i="1"/>
  <c r="AP355" i="1"/>
  <c r="AP130" i="1"/>
  <c r="AP393" i="1"/>
  <c r="AP563" i="1"/>
  <c r="AP333" i="1"/>
  <c r="AP177" i="1"/>
  <c r="AP225" i="1"/>
  <c r="AP391" i="1"/>
  <c r="AP139" i="1"/>
  <c r="AP145" i="1"/>
  <c r="AP210" i="1"/>
  <c r="AP450" i="1"/>
  <c r="AP372" i="1"/>
  <c r="AP607" i="1"/>
  <c r="AP204" i="1"/>
  <c r="AP335" i="1"/>
  <c r="AP454" i="1"/>
  <c r="AP171" i="1"/>
  <c r="AP125" i="1"/>
  <c r="AP304" i="1"/>
  <c r="AP153" i="1"/>
  <c r="AP584" i="1"/>
  <c r="AP387" i="1"/>
  <c r="AP543" i="1"/>
  <c r="AP134" i="1"/>
  <c r="AP575" i="1"/>
  <c r="AP132" i="1"/>
  <c r="AP402" i="1"/>
  <c r="AP326" i="1"/>
  <c r="AP365" i="1"/>
  <c r="AP328" i="1"/>
  <c r="AP168" i="1"/>
  <c r="AP192" i="1"/>
  <c r="AP602" i="1"/>
  <c r="AP364" i="1"/>
  <c r="AP221" i="1"/>
  <c r="AP347" i="1"/>
  <c r="AP253" i="1"/>
  <c r="AP566" i="1"/>
  <c r="AP312" i="1"/>
  <c r="AP114" i="1"/>
  <c r="AP510" i="1"/>
  <c r="AP552" i="1"/>
  <c r="AP529" i="1"/>
  <c r="AP460" i="1"/>
  <c r="AP287" i="1"/>
  <c r="AP416" i="1"/>
  <c r="AP511" i="1"/>
  <c r="AP297" i="1"/>
  <c r="AP530" i="1"/>
  <c r="AP469" i="1"/>
  <c r="AP241" i="1"/>
  <c r="AP343" i="1"/>
  <c r="AP377" i="1"/>
  <c r="AP436" i="1"/>
  <c r="AP258" i="1"/>
  <c r="AP570" i="1"/>
  <c r="AP257" i="1"/>
  <c r="AP442" i="1"/>
  <c r="AP182" i="1"/>
  <c r="AP339" i="1"/>
  <c r="AP262" i="1"/>
  <c r="AP237" i="1"/>
  <c r="AP403" i="1"/>
  <c r="AP165" i="1"/>
  <c r="AP298" i="1"/>
  <c r="AP146" i="1"/>
  <c r="AP413" i="1"/>
  <c r="AP553" i="1"/>
  <c r="AP178" i="1"/>
  <c r="AP292" i="1"/>
  <c r="AP508" i="1"/>
  <c r="AP348" i="1"/>
  <c r="AP206" i="1"/>
  <c r="AP164" i="1"/>
  <c r="AP167" i="1"/>
  <c r="AP160" i="1"/>
  <c r="AP378" i="1"/>
  <c r="AP151" i="1"/>
  <c r="AP302" i="1"/>
  <c r="AP397" i="1"/>
  <c r="AP437" i="1"/>
  <c r="AP582" i="1"/>
  <c r="AP133" i="1"/>
  <c r="AP356" i="1"/>
  <c r="AP421" i="1"/>
  <c r="AP390" i="1"/>
  <c r="AP308" i="1"/>
  <c r="AP301" i="1"/>
  <c r="AP286" i="1"/>
  <c r="AP140" i="1"/>
  <c r="AP517" i="1"/>
  <c r="AP112" i="1"/>
  <c r="AP226" i="1"/>
  <c r="AP404" i="1"/>
  <c r="AP201" i="1"/>
  <c r="AP427" i="1"/>
  <c r="AP458" i="1"/>
  <c r="AP294" i="1"/>
  <c r="AP211" i="1"/>
  <c r="AP472" i="1"/>
  <c r="AP179" i="1"/>
  <c r="AP190" i="1"/>
  <c r="AP238" i="1"/>
  <c r="AP440" i="1"/>
  <c r="AP279" i="1"/>
  <c r="AP371" i="1"/>
  <c r="AP218" i="1"/>
  <c r="AP525" i="1"/>
  <c r="AP379" i="1"/>
  <c r="AP362" i="1"/>
  <c r="AP202" i="1"/>
  <c r="AP495" i="1"/>
  <c r="AP531" i="1"/>
  <c r="AP560" i="1"/>
  <c r="AP255" i="1"/>
  <c r="AP358" i="1"/>
  <c r="AP554" i="1"/>
  <c r="AP439" i="1"/>
  <c r="AP617" i="1"/>
  <c r="AP278" i="1"/>
  <c r="AP271" i="1"/>
  <c r="P455" i="1"/>
  <c r="P189" i="1"/>
  <c r="P285" i="1"/>
  <c r="P179" i="1"/>
  <c r="P382" i="1"/>
  <c r="P577" i="1"/>
  <c r="P305" i="1"/>
  <c r="P160" i="1"/>
  <c r="P312" i="1"/>
  <c r="P381" i="1"/>
  <c r="P258" i="1"/>
  <c r="P224" i="1"/>
  <c r="P151" i="1"/>
  <c r="P198" i="1"/>
  <c r="P251" i="1"/>
  <c r="P330" i="1"/>
  <c r="P369" i="1"/>
  <c r="P343" i="1"/>
  <c r="P217" i="1"/>
  <c r="P423" i="1"/>
  <c r="P422" i="1"/>
  <c r="P458" i="1"/>
  <c r="P384" i="1"/>
  <c r="P273" i="1"/>
  <c r="P195" i="1"/>
  <c r="P152" i="1"/>
  <c r="P315" i="1"/>
  <c r="P191" i="1"/>
  <c r="P262" i="1"/>
  <c r="P244" i="1"/>
  <c r="P487" i="1"/>
  <c r="P425" i="1"/>
  <c r="P329" i="1"/>
  <c r="P443" i="1"/>
  <c r="P524" i="1"/>
  <c r="P342" i="1"/>
  <c r="P196" i="1"/>
  <c r="P153" i="1"/>
  <c r="P357" i="1"/>
  <c r="P148" i="1"/>
  <c r="P337" i="1"/>
  <c r="P354" i="1"/>
  <c r="P395" i="1"/>
  <c r="P518" i="1"/>
  <c r="P427" i="1"/>
  <c r="P346" i="1"/>
  <c r="P468" i="1"/>
  <c r="P219" i="1"/>
  <c r="P352" i="1"/>
  <c r="P220" i="1"/>
  <c r="P165" i="1"/>
  <c r="P370" i="1"/>
  <c r="P188" i="1"/>
  <c r="P170" i="1"/>
  <c r="P432" i="1"/>
  <c r="P413" i="1"/>
  <c r="P320" i="1"/>
  <c r="P480" i="1"/>
  <c r="P605" i="1"/>
  <c r="P461" i="1"/>
  <c r="P598" i="1"/>
  <c r="P321" i="1"/>
  <c r="P459" i="1"/>
  <c r="P519" i="1"/>
  <c r="P154" i="1"/>
  <c r="P245" i="1"/>
  <c r="P256" i="1"/>
  <c r="P376" i="1"/>
  <c r="P517" i="1"/>
  <c r="P254" i="1"/>
  <c r="P484" i="1"/>
  <c r="P197" i="1"/>
  <c r="P149" i="1"/>
  <c r="P448" i="1"/>
  <c r="P143" i="1"/>
  <c r="P155" i="1"/>
  <c r="P126" i="1"/>
  <c r="P210" i="1"/>
  <c r="P420" i="1"/>
  <c r="P620" i="1"/>
  <c r="P417" i="1"/>
  <c r="P144" i="1"/>
  <c r="P447" i="1"/>
  <c r="P120" i="1"/>
  <c r="P540" i="1"/>
  <c r="P409" i="1"/>
  <c r="P167" i="1"/>
  <c r="P293" i="1"/>
  <c r="P339" i="1"/>
  <c r="P114" i="1"/>
  <c r="P314" i="1"/>
  <c r="P182" i="1"/>
  <c r="P246" i="1"/>
  <c r="P139" i="1"/>
  <c r="P572" i="1"/>
  <c r="P444" i="1"/>
  <c r="P348" i="1"/>
  <c r="P308" i="1"/>
  <c r="P511" i="1"/>
  <c r="P207" i="1"/>
  <c r="P281" i="1"/>
  <c r="P387" i="1"/>
  <c r="P490" i="1"/>
  <c r="P204" i="1"/>
  <c r="P373" i="1"/>
  <c r="P211" i="1"/>
  <c r="P340" i="1"/>
  <c r="P445" i="1"/>
  <c r="P338" i="1"/>
  <c r="P492" i="1"/>
  <c r="P184" i="1"/>
  <c r="P156" i="1"/>
  <c r="P135" i="1"/>
  <c r="P542" i="1"/>
  <c r="P388" i="1"/>
  <c r="P525" i="1"/>
  <c r="P380" i="1"/>
  <c r="P247" i="1"/>
  <c r="P146" i="1"/>
  <c r="P512" i="1"/>
  <c r="P483" i="1"/>
  <c r="P331" i="1"/>
  <c r="P194" i="1"/>
  <c r="P355" i="1"/>
  <c r="P619" i="1"/>
  <c r="P221" i="1"/>
  <c r="P520" i="1"/>
  <c r="P611" i="1"/>
  <c r="P125" i="1"/>
  <c r="P292" i="1"/>
  <c r="P183" i="1"/>
  <c r="P526" i="1"/>
  <c r="P466" i="1"/>
  <c r="P607" i="1"/>
  <c r="P326" i="1"/>
  <c r="P433" i="1"/>
  <c r="P521" i="1"/>
  <c r="P181" i="1"/>
  <c r="P615" i="1"/>
  <c r="P446" i="1"/>
  <c r="P122" i="1"/>
  <c r="P579" i="1"/>
  <c r="P178" i="1"/>
  <c r="P132" i="1"/>
  <c r="P133" i="1"/>
  <c r="P485" i="1"/>
  <c r="P547" i="1"/>
  <c r="P286" i="1"/>
  <c r="P363" i="1"/>
  <c r="P463" i="1"/>
  <c r="P336" i="1"/>
  <c r="P467" i="1"/>
  <c r="P140" i="1"/>
  <c r="P462" i="1"/>
  <c r="P500" i="1"/>
  <c r="P527" i="1"/>
  <c r="P335" i="1"/>
  <c r="P239" i="1"/>
  <c r="P434" i="1"/>
  <c r="P391" i="1"/>
  <c r="P528" i="1"/>
  <c r="P172" i="1"/>
  <c r="P294" i="1"/>
  <c r="P582" i="1"/>
  <c r="P549" i="1"/>
  <c r="P102" i="1"/>
  <c r="P209" i="1"/>
  <c r="P570" i="1"/>
  <c r="P206" i="1"/>
  <c r="P252" i="1"/>
  <c r="P411" i="1"/>
  <c r="P497" i="1"/>
  <c r="P372" i="1"/>
  <c r="P522" i="1"/>
  <c r="P475" i="1"/>
  <c r="P474" i="1"/>
  <c r="P452" i="1"/>
  <c r="P590" i="1"/>
  <c r="P287" i="1"/>
  <c r="P431" i="1"/>
  <c r="P486" i="1"/>
  <c r="P552" i="1"/>
  <c r="P141" i="1"/>
  <c r="P345" i="1"/>
  <c r="P129" i="1"/>
  <c r="P393" i="1"/>
  <c r="P414" i="1"/>
  <c r="P435" i="1"/>
  <c r="P489" i="1"/>
  <c r="P396" i="1"/>
  <c r="P263" i="1"/>
  <c r="P138" i="1"/>
  <c r="P392" i="1"/>
  <c r="P589" i="1"/>
  <c r="P136" i="1"/>
  <c r="P306" i="1"/>
  <c r="P561" i="1"/>
  <c r="P562" i="1"/>
  <c r="P617" i="1"/>
  <c r="P529" i="1"/>
  <c r="P274" i="1"/>
  <c r="P130" i="1"/>
  <c r="P415" i="1"/>
  <c r="P216" i="1"/>
  <c r="P473" i="1"/>
  <c r="P509" i="1"/>
  <c r="P214" i="1"/>
  <c r="P481" i="1"/>
  <c r="P457" i="1"/>
  <c r="P186" i="1"/>
  <c r="P341" i="1"/>
  <c r="P588" i="1"/>
  <c r="P333" i="1"/>
  <c r="P502" i="1"/>
  <c r="P539" i="1"/>
  <c r="T19" i="1"/>
  <c r="U19" i="1"/>
  <c r="W19" i="1"/>
  <c r="T20" i="1"/>
  <c r="U20" i="1"/>
  <c r="W20" i="1"/>
  <c r="T21" i="1"/>
  <c r="U21" i="1"/>
  <c r="W21" i="1"/>
  <c r="T22" i="1"/>
  <c r="U22" i="1"/>
  <c r="W22" i="1"/>
  <c r="T23" i="1"/>
  <c r="U23" i="1"/>
  <c r="W23" i="1"/>
  <c r="T24" i="1"/>
  <c r="U24" i="1"/>
  <c r="W24" i="1"/>
  <c r="T25" i="1"/>
  <c r="U25" i="1"/>
  <c r="W25" i="1"/>
  <c r="T26" i="1"/>
  <c r="U26" i="1"/>
  <c r="W26" i="1"/>
  <c r="BB468" i="1"/>
  <c r="BB110" i="1"/>
  <c r="BB327" i="1"/>
  <c r="BB349" i="1"/>
  <c r="BB463" i="1"/>
  <c r="BB419" i="1"/>
  <c r="BB183" i="1"/>
  <c r="BB280" i="1"/>
  <c r="BB418" i="1"/>
  <c r="BB457" i="1"/>
  <c r="BB396" i="1"/>
  <c r="BB155" i="1"/>
  <c r="BB291" i="1"/>
  <c r="BB242" i="1"/>
  <c r="BB420" i="1"/>
  <c r="BB281" i="1"/>
  <c r="BB386" i="1"/>
  <c r="BB447" i="1"/>
  <c r="BB467" i="1"/>
  <c r="BB331" i="1"/>
  <c r="BB207" i="1"/>
  <c r="BB428" i="1"/>
  <c r="BB433" i="1"/>
  <c r="BA468" i="1"/>
  <c r="BA110" i="1"/>
  <c r="BA327" i="1"/>
  <c r="BA349" i="1"/>
  <c r="BA463" i="1"/>
  <c r="BA419" i="1"/>
  <c r="BA183" i="1"/>
  <c r="BA280" i="1"/>
  <c r="BA418" i="1"/>
  <c r="BA457" i="1"/>
  <c r="BA396" i="1"/>
  <c r="BA155" i="1"/>
  <c r="BA291" i="1"/>
  <c r="BA242" i="1"/>
  <c r="BA420" i="1"/>
  <c r="BA281" i="1"/>
  <c r="BA386" i="1"/>
  <c r="BA447" i="1"/>
  <c r="BA467" i="1"/>
  <c r="BA331" i="1"/>
  <c r="BA207" i="1"/>
  <c r="BA428" i="1"/>
  <c r="BA433" i="1"/>
  <c r="L438" i="1"/>
  <c r="AB438" i="1"/>
  <c r="L212" i="1"/>
  <c r="AB212" i="1"/>
  <c r="L400" i="1"/>
  <c r="AB400" i="1"/>
  <c r="L319" i="1"/>
  <c r="AB319" i="1"/>
  <c r="L451" i="1"/>
  <c r="AB451" i="1"/>
  <c r="L368" i="1"/>
  <c r="AB368" i="1"/>
  <c r="L377" i="1"/>
  <c r="AB377" i="1"/>
  <c r="L469" i="1"/>
  <c r="AB469" i="1"/>
  <c r="L304" i="1"/>
  <c r="AB304" i="1"/>
  <c r="J438" i="1"/>
  <c r="AA438" i="1"/>
  <c r="J212" i="1"/>
  <c r="AA212" i="1"/>
  <c r="J400" i="1"/>
  <c r="AA400" i="1"/>
  <c r="J319" i="1"/>
  <c r="AA319" i="1"/>
  <c r="J451" i="1"/>
  <c r="AA451" i="1"/>
  <c r="J368" i="1"/>
  <c r="AA368" i="1"/>
  <c r="J377" i="1"/>
  <c r="AA377" i="1"/>
  <c r="J469" i="1"/>
  <c r="AA469" i="1"/>
  <c r="J304" i="1"/>
  <c r="AA304" i="1"/>
  <c r="B39" i="1"/>
  <c r="C39" i="1"/>
  <c r="L74" i="1"/>
  <c r="AC74" i="1"/>
  <c r="AC49" i="1"/>
  <c r="AE3" i="1"/>
  <c r="AE4" i="1"/>
  <c r="AE5" i="1"/>
  <c r="AE6" i="1"/>
  <c r="AE7" i="1"/>
  <c r="AE8" i="1"/>
  <c r="AE9" i="1"/>
  <c r="AE10" i="1"/>
  <c r="AE11" i="1"/>
  <c r="AE12" i="1"/>
  <c r="AE13" i="1"/>
  <c r="AE14" i="1"/>
  <c r="J49" i="1"/>
  <c r="C37" i="1"/>
  <c r="C38" i="1"/>
  <c r="B35" i="1"/>
  <c r="B36" i="1"/>
  <c r="B38" i="1"/>
  <c r="B34" i="1"/>
  <c r="X19" i="1"/>
  <c r="Y19" i="1"/>
  <c r="Z19" i="1"/>
  <c r="AA19" i="1"/>
  <c r="AG19" i="1"/>
  <c r="X20" i="1"/>
  <c r="Y20" i="1"/>
  <c r="Z20" i="1"/>
  <c r="AA20" i="1"/>
  <c r="AG20" i="1"/>
  <c r="X21" i="1"/>
  <c r="Y21" i="1"/>
  <c r="Z21" i="1"/>
  <c r="AA21" i="1"/>
  <c r="AG21" i="1"/>
  <c r="X22" i="1"/>
  <c r="Y22" i="1"/>
  <c r="Z22" i="1"/>
  <c r="AA22" i="1"/>
  <c r="AG22" i="1"/>
  <c r="X23" i="1"/>
  <c r="Y23" i="1"/>
  <c r="Z23" i="1"/>
  <c r="AA23" i="1"/>
  <c r="AG23" i="1"/>
  <c r="X24" i="1"/>
  <c r="Y24" i="1"/>
  <c r="Z24" i="1"/>
  <c r="AA24" i="1"/>
  <c r="AG24" i="1"/>
  <c r="X25" i="1"/>
  <c r="Y25" i="1"/>
  <c r="Z25" i="1"/>
  <c r="AA25" i="1"/>
  <c r="AG25" i="1"/>
  <c r="X26" i="1"/>
  <c r="Y26" i="1"/>
  <c r="Z26" i="1"/>
  <c r="AA26" i="1"/>
  <c r="AG26" i="1"/>
  <c r="U455" i="1"/>
  <c r="V455" i="1"/>
  <c r="W455" i="1"/>
  <c r="X455" i="1"/>
  <c r="AE455" i="1"/>
  <c r="U189" i="1"/>
  <c r="V189" i="1"/>
  <c r="W189" i="1"/>
  <c r="X189" i="1"/>
  <c r="AE189" i="1"/>
  <c r="U285" i="1"/>
  <c r="V285" i="1"/>
  <c r="W285" i="1"/>
  <c r="X285" i="1"/>
  <c r="AE285" i="1"/>
  <c r="U179" i="1"/>
  <c r="V179" i="1"/>
  <c r="W179" i="1"/>
  <c r="X179" i="1"/>
  <c r="AE179" i="1"/>
  <c r="U382" i="1"/>
  <c r="V382" i="1"/>
  <c r="W382" i="1"/>
  <c r="X382" i="1"/>
  <c r="AE382" i="1"/>
  <c r="U305" i="1"/>
  <c r="V305" i="1"/>
  <c r="W305" i="1"/>
  <c r="X305" i="1"/>
  <c r="AE305" i="1"/>
  <c r="U160" i="1"/>
  <c r="V160" i="1"/>
  <c r="W160" i="1"/>
  <c r="X160" i="1"/>
  <c r="AE160" i="1"/>
  <c r="U312" i="1"/>
  <c r="V312" i="1"/>
  <c r="W312" i="1"/>
  <c r="X312" i="1"/>
  <c r="AE312" i="1"/>
  <c r="U381" i="1"/>
  <c r="V381" i="1"/>
  <c r="W381" i="1"/>
  <c r="X381" i="1"/>
  <c r="AE381" i="1"/>
  <c r="U258" i="1"/>
  <c r="V258" i="1"/>
  <c r="W258" i="1"/>
  <c r="X258" i="1"/>
  <c r="AE258" i="1"/>
  <c r="U224" i="1"/>
  <c r="V224" i="1"/>
  <c r="W224" i="1"/>
  <c r="X224" i="1"/>
  <c r="AE224" i="1"/>
  <c r="U151" i="1"/>
  <c r="V151" i="1"/>
  <c r="W151" i="1"/>
  <c r="X151" i="1"/>
  <c r="AE151" i="1"/>
  <c r="U198" i="1"/>
  <c r="V198" i="1"/>
  <c r="W198" i="1"/>
  <c r="X198" i="1"/>
  <c r="AE198" i="1"/>
  <c r="U251" i="1"/>
  <c r="V251" i="1"/>
  <c r="W251" i="1"/>
  <c r="X251" i="1"/>
  <c r="AE251" i="1"/>
  <c r="U330" i="1"/>
  <c r="V330" i="1"/>
  <c r="W330" i="1"/>
  <c r="X330" i="1"/>
  <c r="AE330" i="1"/>
  <c r="U369" i="1"/>
  <c r="V369" i="1"/>
  <c r="W369" i="1"/>
  <c r="X369" i="1"/>
  <c r="AE369" i="1"/>
  <c r="U343" i="1"/>
  <c r="V343" i="1"/>
  <c r="W343" i="1"/>
  <c r="X343" i="1"/>
  <c r="AE343" i="1"/>
  <c r="U217" i="1"/>
  <c r="V217" i="1"/>
  <c r="W217" i="1"/>
  <c r="X217" i="1"/>
  <c r="AE217" i="1"/>
  <c r="U423" i="1"/>
  <c r="V423" i="1"/>
  <c r="W423" i="1"/>
  <c r="X423" i="1"/>
  <c r="AE423" i="1"/>
  <c r="U422" i="1"/>
  <c r="V422" i="1"/>
  <c r="W422" i="1"/>
  <c r="X422" i="1"/>
  <c r="AE422" i="1"/>
  <c r="U458" i="1"/>
  <c r="V458" i="1"/>
  <c r="W458" i="1"/>
  <c r="X458" i="1"/>
  <c r="AE458" i="1"/>
  <c r="U384" i="1"/>
  <c r="V384" i="1"/>
  <c r="W384" i="1"/>
  <c r="X384" i="1"/>
  <c r="AE384" i="1"/>
  <c r="U273" i="1"/>
  <c r="V273" i="1"/>
  <c r="W273" i="1"/>
  <c r="X273" i="1"/>
  <c r="AE273" i="1"/>
  <c r="U195" i="1"/>
  <c r="V195" i="1"/>
  <c r="W195" i="1"/>
  <c r="X195" i="1"/>
  <c r="AE195" i="1"/>
  <c r="U152" i="1"/>
  <c r="V152" i="1"/>
  <c r="W152" i="1"/>
  <c r="X152" i="1"/>
  <c r="AE152" i="1"/>
  <c r="U315" i="1"/>
  <c r="V315" i="1"/>
  <c r="W315" i="1"/>
  <c r="X315" i="1"/>
  <c r="AE315" i="1"/>
  <c r="U191" i="1"/>
  <c r="V191" i="1"/>
  <c r="W191" i="1"/>
  <c r="X191" i="1"/>
  <c r="AE191" i="1"/>
  <c r="U262" i="1"/>
  <c r="V262" i="1"/>
  <c r="W262" i="1"/>
  <c r="X262" i="1"/>
  <c r="AE262" i="1"/>
  <c r="U244" i="1"/>
  <c r="V244" i="1"/>
  <c r="W244" i="1"/>
  <c r="X244" i="1"/>
  <c r="AE244" i="1"/>
  <c r="U425" i="1"/>
  <c r="V425" i="1"/>
  <c r="W425" i="1"/>
  <c r="X425" i="1"/>
  <c r="AE425" i="1"/>
  <c r="U329" i="1"/>
  <c r="V329" i="1"/>
  <c r="W329" i="1"/>
  <c r="X329" i="1"/>
  <c r="AE329" i="1"/>
  <c r="U443" i="1"/>
  <c r="V443" i="1"/>
  <c r="W443" i="1"/>
  <c r="X443" i="1"/>
  <c r="AE443" i="1"/>
  <c r="U342" i="1"/>
  <c r="V342" i="1"/>
  <c r="W342" i="1"/>
  <c r="X342" i="1"/>
  <c r="AE342" i="1"/>
  <c r="U196" i="1"/>
  <c r="V196" i="1"/>
  <c r="W196" i="1"/>
  <c r="X196" i="1"/>
  <c r="AE196" i="1"/>
  <c r="U153" i="1"/>
  <c r="V153" i="1"/>
  <c r="W153" i="1"/>
  <c r="X153" i="1"/>
  <c r="AE153" i="1"/>
  <c r="U357" i="1"/>
  <c r="V357" i="1"/>
  <c r="W357" i="1"/>
  <c r="X357" i="1"/>
  <c r="AE357" i="1"/>
  <c r="U148" i="1"/>
  <c r="V148" i="1"/>
  <c r="W148" i="1"/>
  <c r="X148" i="1"/>
  <c r="AE148" i="1"/>
  <c r="U337" i="1"/>
  <c r="V337" i="1"/>
  <c r="W337" i="1"/>
  <c r="X337" i="1"/>
  <c r="AE337" i="1"/>
  <c r="U354" i="1"/>
  <c r="V354" i="1"/>
  <c r="W354" i="1"/>
  <c r="X354" i="1"/>
  <c r="AE354" i="1"/>
  <c r="U395" i="1"/>
  <c r="V395" i="1"/>
  <c r="W395" i="1"/>
  <c r="X395" i="1"/>
  <c r="AE395" i="1"/>
  <c r="U427" i="1"/>
  <c r="V427" i="1"/>
  <c r="W427" i="1"/>
  <c r="X427" i="1"/>
  <c r="AE427" i="1"/>
  <c r="U346" i="1"/>
  <c r="V346" i="1"/>
  <c r="W346" i="1"/>
  <c r="X346" i="1"/>
  <c r="AE346" i="1"/>
  <c r="U468" i="1"/>
  <c r="V468" i="1"/>
  <c r="W468" i="1"/>
  <c r="X468" i="1"/>
  <c r="AE468" i="1"/>
  <c r="U219" i="1"/>
  <c r="V219" i="1"/>
  <c r="W219" i="1"/>
  <c r="X219" i="1"/>
  <c r="AE219" i="1"/>
  <c r="U352" i="1"/>
  <c r="V352" i="1"/>
  <c r="W352" i="1"/>
  <c r="X352" i="1"/>
  <c r="AE352" i="1"/>
  <c r="U220" i="1"/>
  <c r="V220" i="1"/>
  <c r="W220" i="1"/>
  <c r="X220" i="1"/>
  <c r="AE220" i="1"/>
  <c r="U165" i="1"/>
  <c r="V165" i="1"/>
  <c r="W165" i="1"/>
  <c r="X165" i="1"/>
  <c r="AE165" i="1"/>
  <c r="U370" i="1"/>
  <c r="V370" i="1"/>
  <c r="W370" i="1"/>
  <c r="X370" i="1"/>
  <c r="AE370" i="1"/>
  <c r="U188" i="1"/>
  <c r="V188" i="1"/>
  <c r="W188" i="1"/>
  <c r="X188" i="1"/>
  <c r="AE188" i="1"/>
  <c r="U170" i="1"/>
  <c r="V170" i="1"/>
  <c r="W170" i="1"/>
  <c r="X170" i="1"/>
  <c r="AE170" i="1"/>
  <c r="U432" i="1"/>
  <c r="V432" i="1"/>
  <c r="W432" i="1"/>
  <c r="X432" i="1"/>
  <c r="AE432" i="1"/>
  <c r="U413" i="1"/>
  <c r="V413" i="1"/>
  <c r="W413" i="1"/>
  <c r="X413" i="1"/>
  <c r="AE413" i="1"/>
  <c r="U320" i="1"/>
  <c r="V320" i="1"/>
  <c r="W320" i="1"/>
  <c r="X320" i="1"/>
  <c r="AE320" i="1"/>
  <c r="U461" i="1"/>
  <c r="V461" i="1"/>
  <c r="W461" i="1"/>
  <c r="X461" i="1"/>
  <c r="AE461" i="1"/>
  <c r="U321" i="1"/>
  <c r="V321" i="1"/>
  <c r="W321" i="1"/>
  <c r="X321" i="1"/>
  <c r="AE321" i="1"/>
  <c r="U459" i="1"/>
  <c r="V459" i="1"/>
  <c r="W459" i="1"/>
  <c r="X459" i="1"/>
  <c r="AE459" i="1"/>
  <c r="U154" i="1"/>
  <c r="V154" i="1"/>
  <c r="W154" i="1"/>
  <c r="X154" i="1"/>
  <c r="AE154" i="1"/>
  <c r="U245" i="1"/>
  <c r="V245" i="1"/>
  <c r="W245" i="1"/>
  <c r="X245" i="1"/>
  <c r="AE245" i="1"/>
  <c r="U256" i="1"/>
  <c r="V256" i="1"/>
  <c r="W256" i="1"/>
  <c r="X256" i="1"/>
  <c r="AE256" i="1"/>
  <c r="U376" i="1"/>
  <c r="V376" i="1"/>
  <c r="W376" i="1"/>
  <c r="X376" i="1"/>
  <c r="AE376" i="1"/>
  <c r="U254" i="1"/>
  <c r="V254" i="1"/>
  <c r="W254" i="1"/>
  <c r="X254" i="1"/>
  <c r="AE254" i="1"/>
  <c r="U197" i="1"/>
  <c r="V197" i="1"/>
  <c r="W197" i="1"/>
  <c r="X197" i="1"/>
  <c r="AE197" i="1"/>
  <c r="U149" i="1"/>
  <c r="V149" i="1"/>
  <c r="W149" i="1"/>
  <c r="X149" i="1"/>
  <c r="AE149" i="1"/>
  <c r="U448" i="1"/>
  <c r="V448" i="1"/>
  <c r="W448" i="1"/>
  <c r="X448" i="1"/>
  <c r="AE448" i="1"/>
  <c r="U143" i="1"/>
  <c r="V143" i="1"/>
  <c r="W143" i="1"/>
  <c r="X143" i="1"/>
  <c r="AE143" i="1"/>
  <c r="U155" i="1"/>
  <c r="V155" i="1"/>
  <c r="W155" i="1"/>
  <c r="X155" i="1"/>
  <c r="AE155" i="1"/>
  <c r="U126" i="1"/>
  <c r="V126" i="1"/>
  <c r="W126" i="1"/>
  <c r="X126" i="1"/>
  <c r="AE126" i="1"/>
  <c r="U210" i="1"/>
  <c r="V210" i="1"/>
  <c r="W210" i="1"/>
  <c r="X210" i="1"/>
  <c r="AE210" i="1"/>
  <c r="U420" i="1"/>
  <c r="V420" i="1"/>
  <c r="W420" i="1"/>
  <c r="X420" i="1"/>
  <c r="AE420" i="1"/>
  <c r="U417" i="1"/>
  <c r="V417" i="1"/>
  <c r="W417" i="1"/>
  <c r="X417" i="1"/>
  <c r="AE417" i="1"/>
  <c r="U144" i="1"/>
  <c r="V144" i="1"/>
  <c r="W144" i="1"/>
  <c r="X144" i="1"/>
  <c r="AE144" i="1"/>
  <c r="U447" i="1"/>
  <c r="V447" i="1"/>
  <c r="W447" i="1"/>
  <c r="X447" i="1"/>
  <c r="AE447" i="1"/>
  <c r="U120" i="1"/>
  <c r="V120" i="1"/>
  <c r="W120" i="1"/>
  <c r="X120" i="1"/>
  <c r="AE120" i="1"/>
  <c r="U409" i="1"/>
  <c r="V409" i="1"/>
  <c r="W409" i="1"/>
  <c r="X409" i="1"/>
  <c r="AE409" i="1"/>
  <c r="U167" i="1"/>
  <c r="V167" i="1"/>
  <c r="W167" i="1"/>
  <c r="X167" i="1"/>
  <c r="AE167" i="1"/>
  <c r="U293" i="1"/>
  <c r="V293" i="1"/>
  <c r="W293" i="1"/>
  <c r="X293" i="1"/>
  <c r="AE293" i="1"/>
  <c r="U339" i="1"/>
  <c r="V339" i="1"/>
  <c r="W339" i="1"/>
  <c r="X339" i="1"/>
  <c r="AE339" i="1"/>
  <c r="U114" i="1"/>
  <c r="V114" i="1"/>
  <c r="W114" i="1"/>
  <c r="X114" i="1"/>
  <c r="AE114" i="1"/>
  <c r="U314" i="1"/>
  <c r="V314" i="1"/>
  <c r="W314" i="1"/>
  <c r="X314" i="1"/>
  <c r="AE314" i="1"/>
  <c r="U182" i="1"/>
  <c r="V182" i="1"/>
  <c r="W182" i="1"/>
  <c r="X182" i="1"/>
  <c r="AE182" i="1"/>
  <c r="U246" i="1"/>
  <c r="V246" i="1"/>
  <c r="W246" i="1"/>
  <c r="X246" i="1"/>
  <c r="AE246" i="1"/>
  <c r="U139" i="1"/>
  <c r="V139" i="1"/>
  <c r="W139" i="1"/>
  <c r="X139" i="1"/>
  <c r="AE139" i="1"/>
  <c r="U444" i="1"/>
  <c r="V444" i="1"/>
  <c r="W444" i="1"/>
  <c r="X444" i="1"/>
  <c r="AE444" i="1"/>
  <c r="U348" i="1"/>
  <c r="V348" i="1"/>
  <c r="W348" i="1"/>
  <c r="X348" i="1"/>
  <c r="AE348" i="1"/>
  <c r="U308" i="1"/>
  <c r="V308" i="1"/>
  <c r="W308" i="1"/>
  <c r="X308" i="1"/>
  <c r="AE308" i="1"/>
  <c r="U207" i="1"/>
  <c r="V207" i="1"/>
  <c r="W207" i="1"/>
  <c r="X207" i="1"/>
  <c r="AE207" i="1"/>
  <c r="U281" i="1"/>
  <c r="V281" i="1"/>
  <c r="W281" i="1"/>
  <c r="X281" i="1"/>
  <c r="AE281" i="1"/>
  <c r="U387" i="1"/>
  <c r="V387" i="1"/>
  <c r="W387" i="1"/>
  <c r="X387" i="1"/>
  <c r="AE387" i="1"/>
  <c r="U204" i="1"/>
  <c r="V204" i="1"/>
  <c r="W204" i="1"/>
  <c r="X204" i="1"/>
  <c r="AE204" i="1"/>
  <c r="U373" i="1"/>
  <c r="V373" i="1"/>
  <c r="W373" i="1"/>
  <c r="X373" i="1"/>
  <c r="AE373" i="1"/>
  <c r="U211" i="1"/>
  <c r="V211" i="1"/>
  <c r="W211" i="1"/>
  <c r="X211" i="1"/>
  <c r="AE211" i="1"/>
  <c r="U340" i="1"/>
  <c r="V340" i="1"/>
  <c r="W340" i="1"/>
  <c r="X340" i="1"/>
  <c r="AE340" i="1"/>
  <c r="U445" i="1"/>
  <c r="V445" i="1"/>
  <c r="W445" i="1"/>
  <c r="X445" i="1"/>
  <c r="AE445" i="1"/>
  <c r="U338" i="1"/>
  <c r="V338" i="1"/>
  <c r="W338" i="1"/>
  <c r="X338" i="1"/>
  <c r="AE338" i="1"/>
  <c r="U184" i="1"/>
  <c r="V184" i="1"/>
  <c r="W184" i="1"/>
  <c r="X184" i="1"/>
  <c r="AE184" i="1"/>
  <c r="U156" i="1"/>
  <c r="V156" i="1"/>
  <c r="W156" i="1"/>
  <c r="X156" i="1"/>
  <c r="AE156" i="1"/>
  <c r="U135" i="1"/>
  <c r="V135" i="1"/>
  <c r="W135" i="1"/>
  <c r="X135" i="1"/>
  <c r="AE135" i="1"/>
  <c r="U388" i="1"/>
  <c r="V388" i="1"/>
  <c r="W388" i="1"/>
  <c r="X388" i="1"/>
  <c r="AE388" i="1"/>
  <c r="U380" i="1"/>
  <c r="V380" i="1"/>
  <c r="W380" i="1"/>
  <c r="X380" i="1"/>
  <c r="AE380" i="1"/>
  <c r="U247" i="1"/>
  <c r="V247" i="1"/>
  <c r="W247" i="1"/>
  <c r="X247" i="1"/>
  <c r="AE247" i="1"/>
  <c r="U146" i="1"/>
  <c r="V146" i="1"/>
  <c r="W146" i="1"/>
  <c r="X146" i="1"/>
  <c r="AE146" i="1"/>
  <c r="U331" i="1"/>
  <c r="V331" i="1"/>
  <c r="W331" i="1"/>
  <c r="X331" i="1"/>
  <c r="AE331" i="1"/>
  <c r="U194" i="1"/>
  <c r="V194" i="1"/>
  <c r="W194" i="1"/>
  <c r="X194" i="1"/>
  <c r="AE194" i="1"/>
  <c r="U355" i="1"/>
  <c r="V355" i="1"/>
  <c r="W355" i="1"/>
  <c r="X355" i="1"/>
  <c r="AE355" i="1"/>
  <c r="U221" i="1"/>
  <c r="V221" i="1"/>
  <c r="W221" i="1"/>
  <c r="X221" i="1"/>
  <c r="AE221" i="1"/>
  <c r="U125" i="1"/>
  <c r="V125" i="1"/>
  <c r="W125" i="1"/>
  <c r="X125" i="1"/>
  <c r="AE125" i="1"/>
  <c r="U292" i="1"/>
  <c r="V292" i="1"/>
  <c r="W292" i="1"/>
  <c r="X292" i="1"/>
  <c r="AE292" i="1"/>
  <c r="U183" i="1"/>
  <c r="V183" i="1"/>
  <c r="W183" i="1"/>
  <c r="X183" i="1"/>
  <c r="AE183" i="1"/>
  <c r="U466" i="1"/>
  <c r="V466" i="1"/>
  <c r="W466" i="1"/>
  <c r="X466" i="1"/>
  <c r="AE466" i="1"/>
  <c r="U326" i="1"/>
  <c r="V326" i="1"/>
  <c r="W326" i="1"/>
  <c r="X326" i="1"/>
  <c r="AE326" i="1"/>
  <c r="U433" i="1"/>
  <c r="V433" i="1"/>
  <c r="W433" i="1"/>
  <c r="X433" i="1"/>
  <c r="AE433" i="1"/>
  <c r="U181" i="1"/>
  <c r="V181" i="1"/>
  <c r="W181" i="1"/>
  <c r="X181" i="1"/>
  <c r="AE181" i="1"/>
  <c r="U446" i="1"/>
  <c r="V446" i="1"/>
  <c r="W446" i="1"/>
  <c r="X446" i="1"/>
  <c r="AE446" i="1"/>
  <c r="U122" i="1"/>
  <c r="V122" i="1"/>
  <c r="W122" i="1"/>
  <c r="X122" i="1"/>
  <c r="AE122" i="1"/>
  <c r="U178" i="1"/>
  <c r="V178" i="1"/>
  <c r="W178" i="1"/>
  <c r="X178" i="1"/>
  <c r="AE178" i="1"/>
  <c r="U132" i="1"/>
  <c r="V132" i="1"/>
  <c r="W132" i="1"/>
  <c r="X132" i="1"/>
  <c r="AE132" i="1"/>
  <c r="U133" i="1"/>
  <c r="V133" i="1"/>
  <c r="W133" i="1"/>
  <c r="X133" i="1"/>
  <c r="AE133" i="1"/>
  <c r="U286" i="1"/>
  <c r="V286" i="1"/>
  <c r="W286" i="1"/>
  <c r="X286" i="1"/>
  <c r="AE286" i="1"/>
  <c r="U363" i="1"/>
  <c r="V363" i="1"/>
  <c r="W363" i="1"/>
  <c r="X363" i="1"/>
  <c r="AE363" i="1"/>
  <c r="U463" i="1"/>
  <c r="V463" i="1"/>
  <c r="W463" i="1"/>
  <c r="X463" i="1"/>
  <c r="AE463" i="1"/>
  <c r="U336" i="1"/>
  <c r="V336" i="1"/>
  <c r="W336" i="1"/>
  <c r="X336" i="1"/>
  <c r="AE336" i="1"/>
  <c r="U467" i="1"/>
  <c r="V467" i="1"/>
  <c r="W467" i="1"/>
  <c r="X467" i="1"/>
  <c r="AE467" i="1"/>
  <c r="U140" i="1"/>
  <c r="V140" i="1"/>
  <c r="W140" i="1"/>
  <c r="X140" i="1"/>
  <c r="AE140" i="1"/>
  <c r="U462" i="1"/>
  <c r="V462" i="1"/>
  <c r="W462" i="1"/>
  <c r="X462" i="1"/>
  <c r="AE462" i="1"/>
  <c r="U335" i="1"/>
  <c r="V335" i="1"/>
  <c r="W335" i="1"/>
  <c r="X335" i="1"/>
  <c r="AE335" i="1"/>
  <c r="U239" i="1"/>
  <c r="V239" i="1"/>
  <c r="W239" i="1"/>
  <c r="X239" i="1"/>
  <c r="AE239" i="1"/>
  <c r="U434" i="1"/>
  <c r="V434" i="1"/>
  <c r="W434" i="1"/>
  <c r="X434" i="1"/>
  <c r="AE434" i="1"/>
  <c r="U391" i="1"/>
  <c r="V391" i="1"/>
  <c r="W391" i="1"/>
  <c r="X391" i="1"/>
  <c r="AE391" i="1"/>
  <c r="U172" i="1"/>
  <c r="V172" i="1"/>
  <c r="W172" i="1"/>
  <c r="X172" i="1"/>
  <c r="AE172" i="1"/>
  <c r="U294" i="1"/>
  <c r="V294" i="1"/>
  <c r="W294" i="1"/>
  <c r="X294" i="1"/>
  <c r="AE294" i="1"/>
  <c r="U102" i="1"/>
  <c r="V102" i="1"/>
  <c r="W102" i="1"/>
  <c r="X102" i="1"/>
  <c r="AE102" i="1"/>
  <c r="U209" i="1"/>
  <c r="V209" i="1"/>
  <c r="W209" i="1"/>
  <c r="X209" i="1"/>
  <c r="AE209" i="1"/>
  <c r="U206" i="1"/>
  <c r="V206" i="1"/>
  <c r="W206" i="1"/>
  <c r="X206" i="1"/>
  <c r="AE206" i="1"/>
  <c r="U252" i="1"/>
  <c r="V252" i="1"/>
  <c r="W252" i="1"/>
  <c r="X252" i="1"/>
  <c r="AE252" i="1"/>
  <c r="U411" i="1"/>
  <c r="V411" i="1"/>
  <c r="W411" i="1"/>
  <c r="X411" i="1"/>
  <c r="AE411" i="1"/>
  <c r="U372" i="1"/>
  <c r="V372" i="1"/>
  <c r="W372" i="1"/>
  <c r="X372" i="1"/>
  <c r="AE372" i="1"/>
  <c r="U452" i="1"/>
  <c r="V452" i="1"/>
  <c r="W452" i="1"/>
  <c r="X452" i="1"/>
  <c r="AE452" i="1"/>
  <c r="U287" i="1"/>
  <c r="V287" i="1"/>
  <c r="W287" i="1"/>
  <c r="X287" i="1"/>
  <c r="AE287" i="1"/>
  <c r="U431" i="1"/>
  <c r="V431" i="1"/>
  <c r="W431" i="1"/>
  <c r="X431" i="1"/>
  <c r="AE431" i="1"/>
  <c r="U141" i="1"/>
  <c r="V141" i="1"/>
  <c r="W141" i="1"/>
  <c r="X141" i="1"/>
  <c r="AE141" i="1"/>
  <c r="U345" i="1"/>
  <c r="V345" i="1"/>
  <c r="W345" i="1"/>
  <c r="X345" i="1"/>
  <c r="AE345" i="1"/>
  <c r="U129" i="1"/>
  <c r="V129" i="1"/>
  <c r="W129" i="1"/>
  <c r="X129" i="1"/>
  <c r="AE129" i="1"/>
  <c r="U393" i="1"/>
  <c r="V393" i="1"/>
  <c r="W393" i="1"/>
  <c r="X393" i="1"/>
  <c r="AE393" i="1"/>
  <c r="U414" i="1"/>
  <c r="V414" i="1"/>
  <c r="W414" i="1"/>
  <c r="X414" i="1"/>
  <c r="AE414" i="1"/>
  <c r="U435" i="1"/>
  <c r="V435" i="1"/>
  <c r="W435" i="1"/>
  <c r="X435" i="1"/>
  <c r="AE435" i="1"/>
  <c r="U396" i="1"/>
  <c r="V396" i="1"/>
  <c r="W396" i="1"/>
  <c r="X396" i="1"/>
  <c r="AE396" i="1"/>
  <c r="U263" i="1"/>
  <c r="V263" i="1"/>
  <c r="W263" i="1"/>
  <c r="X263" i="1"/>
  <c r="AE263" i="1"/>
  <c r="U138" i="1"/>
  <c r="V138" i="1"/>
  <c r="W138" i="1"/>
  <c r="X138" i="1"/>
  <c r="AE138" i="1"/>
  <c r="U392" i="1"/>
  <c r="V392" i="1"/>
  <c r="W392" i="1"/>
  <c r="X392" i="1"/>
  <c r="AE392" i="1"/>
  <c r="U136" i="1"/>
  <c r="V136" i="1"/>
  <c r="W136" i="1"/>
  <c r="X136" i="1"/>
  <c r="AE136" i="1"/>
  <c r="U306" i="1"/>
  <c r="V306" i="1"/>
  <c r="W306" i="1"/>
  <c r="X306" i="1"/>
  <c r="AE306" i="1"/>
  <c r="U274" i="1"/>
  <c r="V274" i="1"/>
  <c r="W274" i="1"/>
  <c r="X274" i="1"/>
  <c r="AE274" i="1"/>
  <c r="U130" i="1"/>
  <c r="V130" i="1"/>
  <c r="W130" i="1"/>
  <c r="X130" i="1"/>
  <c r="AE130" i="1"/>
  <c r="U415" i="1"/>
  <c r="V415" i="1"/>
  <c r="W415" i="1"/>
  <c r="X415" i="1"/>
  <c r="AE415" i="1"/>
  <c r="U216" i="1"/>
  <c r="V216" i="1"/>
  <c r="W216" i="1"/>
  <c r="X216" i="1"/>
  <c r="AE216" i="1"/>
  <c r="U214" i="1"/>
  <c r="V214" i="1"/>
  <c r="W214" i="1"/>
  <c r="X214" i="1"/>
  <c r="AE214" i="1"/>
  <c r="U457" i="1"/>
  <c r="V457" i="1"/>
  <c r="W457" i="1"/>
  <c r="X457" i="1"/>
  <c r="AE457" i="1"/>
  <c r="U186" i="1"/>
  <c r="V186" i="1"/>
  <c r="W186" i="1"/>
  <c r="X186" i="1"/>
  <c r="AE186" i="1"/>
  <c r="U341" i="1"/>
  <c r="V341" i="1"/>
  <c r="W341" i="1"/>
  <c r="X341" i="1"/>
  <c r="AE341" i="1"/>
  <c r="U333" i="1"/>
  <c r="V333" i="1"/>
  <c r="W333" i="1"/>
  <c r="X333" i="1"/>
  <c r="AE333" i="1"/>
  <c r="AQ468" i="1"/>
  <c r="AR468" i="1"/>
  <c r="AQ110" i="1"/>
  <c r="AR110" i="1"/>
  <c r="AQ327" i="1"/>
  <c r="AR327" i="1"/>
  <c r="AQ349" i="1"/>
  <c r="AR349" i="1"/>
  <c r="AQ463" i="1"/>
  <c r="AR463" i="1"/>
  <c r="AQ419" i="1"/>
  <c r="AR419" i="1"/>
  <c r="AQ183" i="1"/>
  <c r="AR183" i="1"/>
  <c r="AQ280" i="1"/>
  <c r="AR280" i="1"/>
  <c r="AQ418" i="1"/>
  <c r="AR418" i="1"/>
  <c r="AQ457" i="1"/>
  <c r="AR457" i="1"/>
  <c r="AQ396" i="1"/>
  <c r="AR396" i="1"/>
  <c r="AQ155" i="1"/>
  <c r="AR155" i="1"/>
  <c r="AQ291" i="1"/>
  <c r="AR291" i="1"/>
  <c r="AQ242" i="1"/>
  <c r="AR242" i="1"/>
  <c r="AQ420" i="1"/>
  <c r="AR420" i="1"/>
  <c r="AQ281" i="1"/>
  <c r="AR281" i="1"/>
  <c r="AQ386" i="1"/>
  <c r="AR386" i="1"/>
  <c r="AQ447" i="1"/>
  <c r="AR447" i="1"/>
  <c r="AQ467" i="1"/>
  <c r="AR467" i="1"/>
  <c r="AQ331" i="1"/>
  <c r="AR331" i="1"/>
  <c r="AQ207" i="1"/>
  <c r="AR207" i="1"/>
  <c r="AQ428" i="1"/>
  <c r="AR428" i="1"/>
  <c r="AQ271" i="1"/>
  <c r="AR271" i="1"/>
  <c r="AQ445" i="1"/>
  <c r="AR445" i="1"/>
  <c r="AQ337" i="1"/>
  <c r="AR337" i="1"/>
  <c r="AQ357" i="1"/>
  <c r="AR357" i="1"/>
  <c r="AQ368" i="1"/>
  <c r="AR368" i="1"/>
  <c r="AQ310" i="1"/>
  <c r="AR310" i="1"/>
  <c r="AQ260" i="1"/>
  <c r="AR260" i="1"/>
  <c r="AQ449" i="1"/>
  <c r="AR449" i="1"/>
  <c r="AQ300" i="1"/>
  <c r="AR300" i="1"/>
  <c r="AQ315" i="1"/>
  <c r="AR315" i="1"/>
  <c r="AQ325" i="1"/>
  <c r="AR325" i="1"/>
  <c r="AQ217" i="1"/>
  <c r="AR217" i="1"/>
  <c r="AQ424" i="1"/>
  <c r="AR424" i="1"/>
  <c r="AQ321" i="1"/>
  <c r="AR321" i="1"/>
  <c r="AQ316" i="1"/>
  <c r="AR316" i="1"/>
  <c r="AQ400" i="1"/>
  <c r="AR400" i="1"/>
  <c r="AQ150" i="1"/>
  <c r="AR150" i="1"/>
  <c r="AQ351" i="1"/>
  <c r="AR351" i="1"/>
  <c r="AQ180" i="1"/>
  <c r="AR180" i="1"/>
  <c r="AQ284" i="1"/>
  <c r="AR284" i="1"/>
  <c r="AQ334" i="1"/>
  <c r="AR334" i="1"/>
  <c r="AQ184" i="1"/>
  <c r="AR184" i="1"/>
  <c r="AQ392" i="1"/>
  <c r="AR392" i="1"/>
  <c r="AQ369" i="1"/>
  <c r="AR369" i="1"/>
  <c r="AQ252" i="1"/>
  <c r="AR252" i="1"/>
  <c r="AQ154" i="1"/>
  <c r="AR154" i="1"/>
  <c r="AQ120" i="1"/>
  <c r="AR120" i="1"/>
  <c r="AQ470" i="1"/>
  <c r="AR470" i="1"/>
  <c r="AQ446" i="1"/>
  <c r="AR446" i="1"/>
  <c r="AQ448" i="1"/>
  <c r="AR448" i="1"/>
  <c r="AQ354" i="1"/>
  <c r="AR354" i="1"/>
  <c r="AQ143" i="1"/>
  <c r="AR143" i="1"/>
  <c r="AQ163" i="1"/>
  <c r="AR163" i="1"/>
  <c r="AQ256" i="1"/>
  <c r="AR256" i="1"/>
  <c r="AQ340" i="1"/>
  <c r="AR340" i="1"/>
  <c r="AQ272" i="1"/>
  <c r="AR272" i="1"/>
  <c r="AQ459" i="1"/>
  <c r="AR459" i="1"/>
  <c r="AQ434" i="1"/>
  <c r="AR434" i="1"/>
  <c r="AQ426" i="1"/>
  <c r="AR426" i="1"/>
  <c r="AQ187" i="1"/>
  <c r="AR187" i="1"/>
  <c r="AQ435" i="1"/>
  <c r="AR435" i="1"/>
  <c r="AQ267" i="1"/>
  <c r="AR267" i="1"/>
  <c r="AQ324" i="1"/>
  <c r="AR324" i="1"/>
  <c r="AQ288" i="1"/>
  <c r="AR288" i="1"/>
  <c r="AQ290" i="1"/>
  <c r="AR290" i="1"/>
  <c r="AQ131" i="1"/>
  <c r="AR131" i="1"/>
  <c r="AQ119" i="1"/>
  <c r="AR119" i="1"/>
  <c r="AQ170" i="1"/>
  <c r="AR170" i="1"/>
  <c r="AQ244" i="1"/>
  <c r="AR244" i="1"/>
  <c r="AQ345" i="1"/>
  <c r="AR345" i="1"/>
  <c r="AQ411" i="1"/>
  <c r="AR411" i="1"/>
  <c r="AQ466" i="1"/>
  <c r="AR466" i="1"/>
  <c r="AQ215" i="1"/>
  <c r="AR215" i="1"/>
  <c r="AQ309" i="1"/>
  <c r="AR309" i="1"/>
  <c r="AQ452" i="1"/>
  <c r="AR452" i="1"/>
  <c r="AQ305" i="1"/>
  <c r="AR305" i="1"/>
  <c r="AQ408" i="1"/>
  <c r="AR408" i="1"/>
  <c r="AQ264" i="1"/>
  <c r="AR264" i="1"/>
  <c r="AQ269" i="1"/>
  <c r="AR269" i="1"/>
  <c r="AQ414" i="1"/>
  <c r="AR414" i="1"/>
  <c r="AQ208" i="1"/>
  <c r="AR208" i="1"/>
  <c r="AQ148" i="1"/>
  <c r="AR148" i="1"/>
  <c r="AQ138" i="1"/>
  <c r="AR138" i="1"/>
  <c r="AQ319" i="1"/>
  <c r="AR319" i="1"/>
  <c r="AQ432" i="1"/>
  <c r="AR432" i="1"/>
  <c r="AQ443" i="1"/>
  <c r="AR443" i="1"/>
  <c r="AQ188" i="1"/>
  <c r="AR188" i="1"/>
  <c r="AQ444" i="1"/>
  <c r="AR444" i="1"/>
  <c r="AQ247" i="1"/>
  <c r="AR247" i="1"/>
  <c r="AQ219" i="1"/>
  <c r="AR219" i="1"/>
  <c r="AQ181" i="1"/>
  <c r="AR181" i="1"/>
  <c r="AQ243" i="1"/>
  <c r="AR243" i="1"/>
  <c r="AQ341" i="1"/>
  <c r="AR341" i="1"/>
  <c r="AQ336" i="1"/>
  <c r="AR336" i="1"/>
  <c r="AQ203" i="1"/>
  <c r="AR203" i="1"/>
  <c r="AQ245" i="1"/>
  <c r="AR245" i="1"/>
  <c r="AQ135" i="1"/>
  <c r="AR135" i="1"/>
  <c r="AQ166" i="1"/>
  <c r="AR166" i="1"/>
  <c r="AQ147" i="1"/>
  <c r="AR147" i="1"/>
  <c r="AQ329" i="1"/>
  <c r="AR329" i="1"/>
  <c r="AQ126" i="1"/>
  <c r="AR126" i="1"/>
  <c r="AQ296" i="1"/>
  <c r="AR296" i="1"/>
  <c r="AQ388" i="1"/>
  <c r="AR388" i="1"/>
  <c r="AQ395" i="1"/>
  <c r="AR395" i="1"/>
  <c r="AQ338" i="1"/>
  <c r="AR338" i="1"/>
  <c r="AQ415" i="1"/>
  <c r="AR415" i="1"/>
  <c r="AQ409" i="1"/>
  <c r="AR409" i="1"/>
  <c r="AQ216" i="1"/>
  <c r="AR216" i="1"/>
  <c r="AQ374" i="1"/>
  <c r="AR374" i="1"/>
  <c r="AQ307" i="1"/>
  <c r="AR307" i="1"/>
  <c r="AQ401" i="1"/>
  <c r="AR401" i="1"/>
  <c r="AQ385" i="1"/>
  <c r="AR385" i="1"/>
  <c r="AQ375" i="1"/>
  <c r="AR375" i="1"/>
  <c r="AQ422" i="1"/>
  <c r="AR422" i="1"/>
  <c r="AQ122" i="1"/>
  <c r="AR122" i="1"/>
  <c r="AQ471" i="1"/>
  <c r="AR471" i="1"/>
  <c r="AQ461" i="1"/>
  <c r="AR461" i="1"/>
  <c r="AQ186" i="1"/>
  <c r="AR186" i="1"/>
  <c r="AQ389" i="1"/>
  <c r="AR389" i="1"/>
  <c r="AQ453" i="1"/>
  <c r="AR453" i="1"/>
  <c r="AQ355" i="1"/>
  <c r="AR355" i="1"/>
  <c r="AQ130" i="1"/>
  <c r="AR130" i="1"/>
  <c r="AQ393" i="1"/>
  <c r="AR393" i="1"/>
  <c r="AQ333" i="1"/>
  <c r="AR333" i="1"/>
  <c r="AQ177" i="1"/>
  <c r="AR177" i="1"/>
  <c r="AQ225" i="1"/>
  <c r="AR225" i="1"/>
  <c r="AQ391" i="1"/>
  <c r="AR391" i="1"/>
  <c r="AQ139" i="1"/>
  <c r="AR139" i="1"/>
  <c r="AQ145" i="1"/>
  <c r="AR145" i="1"/>
  <c r="AQ210" i="1"/>
  <c r="AR210" i="1"/>
  <c r="AQ450" i="1"/>
  <c r="AR450" i="1"/>
  <c r="AQ372" i="1"/>
  <c r="AR372" i="1"/>
  <c r="AQ204" i="1"/>
  <c r="AR204" i="1"/>
  <c r="AQ335" i="1"/>
  <c r="AR335" i="1"/>
  <c r="AQ454" i="1"/>
  <c r="AR454" i="1"/>
  <c r="AQ171" i="1"/>
  <c r="AR171" i="1"/>
  <c r="AQ125" i="1"/>
  <c r="AR125" i="1"/>
  <c r="AQ304" i="1"/>
  <c r="AR304" i="1"/>
  <c r="AQ153" i="1"/>
  <c r="AR153" i="1"/>
  <c r="AQ387" i="1"/>
  <c r="AR387" i="1"/>
  <c r="AQ134" i="1"/>
  <c r="AR134" i="1"/>
  <c r="AQ132" i="1"/>
  <c r="AR132" i="1"/>
  <c r="AQ402" i="1"/>
  <c r="AR402" i="1"/>
  <c r="AQ326" i="1"/>
  <c r="AR326" i="1"/>
  <c r="AQ365" i="1"/>
  <c r="AR365" i="1"/>
  <c r="AQ328" i="1"/>
  <c r="AR328" i="1"/>
  <c r="AQ168" i="1"/>
  <c r="AR168" i="1"/>
  <c r="AQ192" i="1"/>
  <c r="AR192" i="1"/>
  <c r="AQ364" i="1"/>
  <c r="AR364" i="1"/>
  <c r="AQ221" i="1"/>
  <c r="AR221" i="1"/>
  <c r="AQ347" i="1"/>
  <c r="AR347" i="1"/>
  <c r="AQ253" i="1"/>
  <c r="AR253" i="1"/>
  <c r="AQ312" i="1"/>
  <c r="AR312" i="1"/>
  <c r="AQ114" i="1"/>
  <c r="AR114" i="1"/>
  <c r="AQ460" i="1"/>
  <c r="AR460" i="1"/>
  <c r="AQ287" i="1"/>
  <c r="AR287" i="1"/>
  <c r="AQ416" i="1"/>
  <c r="AR416" i="1"/>
  <c r="AQ297" i="1"/>
  <c r="AR297" i="1"/>
  <c r="AQ469" i="1"/>
  <c r="AR469" i="1"/>
  <c r="AQ241" i="1"/>
  <c r="AR241" i="1"/>
  <c r="AQ343" i="1"/>
  <c r="AR343" i="1"/>
  <c r="AQ377" i="1"/>
  <c r="AR377" i="1"/>
  <c r="AQ436" i="1"/>
  <c r="AR436" i="1"/>
  <c r="AQ258" i="1"/>
  <c r="AR258" i="1"/>
  <c r="AQ257" i="1"/>
  <c r="AR257" i="1"/>
  <c r="AQ442" i="1"/>
  <c r="AR442" i="1"/>
  <c r="AQ182" i="1"/>
  <c r="AR182" i="1"/>
  <c r="AQ339" i="1"/>
  <c r="AR339" i="1"/>
  <c r="AQ262" i="1"/>
  <c r="AR262" i="1"/>
  <c r="AQ237" i="1"/>
  <c r="AR237" i="1"/>
  <c r="AQ403" i="1"/>
  <c r="AR403" i="1"/>
  <c r="AQ165" i="1"/>
  <c r="AR165" i="1"/>
  <c r="AQ298" i="1"/>
  <c r="AR298" i="1"/>
  <c r="AQ146" i="1"/>
  <c r="AR146" i="1"/>
  <c r="AQ413" i="1"/>
  <c r="AR413" i="1"/>
  <c r="AQ178" i="1"/>
  <c r="AR178" i="1"/>
  <c r="AQ292" i="1"/>
  <c r="AR292" i="1"/>
  <c r="AQ348" i="1"/>
  <c r="AR348" i="1"/>
  <c r="AQ206" i="1"/>
  <c r="AR206" i="1"/>
  <c r="AQ164" i="1"/>
  <c r="AR164" i="1"/>
  <c r="AQ167" i="1"/>
  <c r="AR167" i="1"/>
  <c r="AQ160" i="1"/>
  <c r="AR160" i="1"/>
  <c r="AQ378" i="1"/>
  <c r="AR378" i="1"/>
  <c r="AQ151" i="1"/>
  <c r="AR151" i="1"/>
  <c r="AQ302" i="1"/>
  <c r="AR302" i="1"/>
  <c r="AQ397" i="1"/>
  <c r="AR397" i="1"/>
  <c r="AQ437" i="1"/>
  <c r="AR437" i="1"/>
  <c r="AQ133" i="1"/>
  <c r="AR133" i="1"/>
  <c r="AQ356" i="1"/>
  <c r="AR356" i="1"/>
  <c r="AQ421" i="1"/>
  <c r="AR421" i="1"/>
  <c r="AQ390" i="1"/>
  <c r="AR390" i="1"/>
  <c r="AQ308" i="1"/>
  <c r="AR308" i="1"/>
  <c r="AQ301" i="1"/>
  <c r="AR301" i="1"/>
  <c r="AQ286" i="1"/>
  <c r="AR286" i="1"/>
  <c r="AQ140" i="1"/>
  <c r="AR140" i="1"/>
  <c r="AQ112" i="1"/>
  <c r="AR112" i="1"/>
  <c r="AQ226" i="1"/>
  <c r="AR226" i="1"/>
  <c r="AQ404" i="1"/>
  <c r="AR404" i="1"/>
  <c r="AQ201" i="1"/>
  <c r="AR201" i="1"/>
  <c r="AQ427" i="1"/>
  <c r="AR427" i="1"/>
  <c r="AQ458" i="1"/>
  <c r="AR458" i="1"/>
  <c r="AQ294" i="1"/>
  <c r="AR294" i="1"/>
  <c r="AQ211" i="1"/>
  <c r="AR211" i="1"/>
  <c r="AQ472" i="1"/>
  <c r="AR472" i="1"/>
  <c r="AQ179" i="1"/>
  <c r="AR179" i="1"/>
  <c r="AQ190" i="1"/>
  <c r="AR190" i="1"/>
  <c r="AQ238" i="1"/>
  <c r="AR238" i="1"/>
  <c r="AQ440" i="1"/>
  <c r="AR440" i="1"/>
  <c r="AQ279" i="1"/>
  <c r="AR279" i="1"/>
  <c r="AQ371" i="1"/>
  <c r="AR371" i="1"/>
  <c r="AQ218" i="1"/>
  <c r="AR218" i="1"/>
  <c r="AQ379" i="1"/>
  <c r="AR379" i="1"/>
  <c r="AQ362" i="1"/>
  <c r="AR362" i="1"/>
  <c r="AQ202" i="1"/>
  <c r="AR202" i="1"/>
  <c r="AQ255" i="1"/>
  <c r="AR255" i="1"/>
  <c r="AQ358" i="1"/>
  <c r="AR358" i="1"/>
  <c r="AQ439" i="1"/>
  <c r="AR439" i="1"/>
  <c r="AQ278" i="1"/>
  <c r="AR278" i="1"/>
  <c r="Y3" i="1"/>
  <c r="AA3" i="1"/>
  <c r="AH3" i="1"/>
  <c r="Y4" i="1"/>
  <c r="AA4" i="1"/>
  <c r="AH4" i="1"/>
  <c r="Y5" i="1"/>
  <c r="AA5" i="1"/>
  <c r="AH5" i="1"/>
  <c r="Y6" i="1"/>
  <c r="AA6" i="1"/>
  <c r="AH6" i="1"/>
  <c r="Y7" i="1"/>
  <c r="AA7" i="1"/>
  <c r="AH7" i="1"/>
  <c r="Y8" i="1"/>
  <c r="AA8" i="1"/>
  <c r="AH8" i="1"/>
  <c r="Y9" i="1"/>
  <c r="AA9" i="1"/>
  <c r="Y10" i="1"/>
  <c r="AA10" i="1"/>
  <c r="AH10" i="1"/>
  <c r="Y11" i="1"/>
  <c r="AA11" i="1"/>
  <c r="AH11" i="1"/>
  <c r="D29" i="1"/>
  <c r="V50" i="1"/>
  <c r="E29" i="1"/>
  <c r="W50" i="1"/>
  <c r="F29" i="1"/>
  <c r="X50" i="1"/>
  <c r="Y50" i="1"/>
  <c r="AF50" i="1"/>
  <c r="V51" i="1"/>
  <c r="W51" i="1"/>
  <c r="X51" i="1"/>
  <c r="Y51" i="1"/>
  <c r="AF51" i="1"/>
  <c r="V52" i="1"/>
  <c r="W52" i="1"/>
  <c r="X52" i="1"/>
  <c r="Y52" i="1"/>
  <c r="AF52" i="1"/>
  <c r="V53" i="1"/>
  <c r="W53" i="1"/>
  <c r="X53" i="1"/>
  <c r="Y53" i="1"/>
  <c r="AF53" i="1"/>
  <c r="V54" i="1"/>
  <c r="W54" i="1"/>
  <c r="X54" i="1"/>
  <c r="Y54" i="1"/>
  <c r="AF54" i="1"/>
  <c r="V55" i="1"/>
  <c r="W55" i="1"/>
  <c r="X55" i="1"/>
  <c r="Y55" i="1"/>
  <c r="AF55" i="1"/>
  <c r="V56" i="1"/>
  <c r="W56" i="1"/>
  <c r="X56" i="1"/>
  <c r="Y56" i="1"/>
  <c r="AF56" i="1"/>
  <c r="V57" i="1"/>
  <c r="W57" i="1"/>
  <c r="X57" i="1"/>
  <c r="Y57" i="1"/>
  <c r="AF57" i="1"/>
  <c r="V58" i="1"/>
  <c r="W58" i="1"/>
  <c r="X58" i="1"/>
  <c r="Y58" i="1"/>
  <c r="AF58" i="1"/>
  <c r="V59" i="1"/>
  <c r="W59" i="1"/>
  <c r="X59" i="1"/>
  <c r="Y59" i="1"/>
  <c r="AF59" i="1"/>
  <c r="V60" i="1"/>
  <c r="W60" i="1"/>
  <c r="X60" i="1"/>
  <c r="Y60" i="1"/>
  <c r="AF60" i="1"/>
  <c r="V61" i="1"/>
  <c r="W61" i="1"/>
  <c r="X61" i="1"/>
  <c r="Y61" i="1"/>
  <c r="AF61" i="1"/>
  <c r="V62" i="1"/>
  <c r="W62" i="1"/>
  <c r="X62" i="1"/>
  <c r="Y62" i="1"/>
  <c r="AF62" i="1"/>
  <c r="V63" i="1"/>
  <c r="W63" i="1"/>
  <c r="X63" i="1"/>
  <c r="Y63" i="1"/>
  <c r="AF63" i="1"/>
  <c r="V64" i="1"/>
  <c r="W64" i="1"/>
  <c r="X64" i="1"/>
  <c r="Y64" i="1"/>
  <c r="AF64" i="1"/>
  <c r="V65" i="1"/>
  <c r="W65" i="1"/>
  <c r="X65" i="1"/>
  <c r="Y65" i="1"/>
  <c r="AF65" i="1"/>
  <c r="V66" i="1"/>
  <c r="W66" i="1"/>
  <c r="X66" i="1"/>
  <c r="Y66" i="1"/>
  <c r="AF66" i="1"/>
  <c r="V67" i="1"/>
  <c r="W67" i="1"/>
  <c r="X67" i="1"/>
  <c r="Y67" i="1"/>
  <c r="AF67" i="1"/>
  <c r="V68" i="1"/>
  <c r="W68" i="1"/>
  <c r="X68" i="1"/>
  <c r="Y68" i="1"/>
  <c r="AF68" i="1"/>
  <c r="V69" i="1"/>
  <c r="W69" i="1"/>
  <c r="X69" i="1"/>
  <c r="Y69" i="1"/>
  <c r="AF69" i="1"/>
  <c r="V70" i="1"/>
  <c r="W70" i="1"/>
  <c r="X70" i="1"/>
  <c r="Y70" i="1"/>
  <c r="AF70" i="1"/>
  <c r="D30" i="1"/>
  <c r="V75" i="1"/>
  <c r="E30" i="1"/>
  <c r="W75" i="1"/>
  <c r="F30" i="1"/>
  <c r="X75" i="1"/>
  <c r="Y75" i="1"/>
  <c r="AF75" i="1"/>
  <c r="V76" i="1"/>
  <c r="W76" i="1"/>
  <c r="X76" i="1"/>
  <c r="Y76" i="1"/>
  <c r="AF76" i="1"/>
  <c r="V77" i="1"/>
  <c r="W77" i="1"/>
  <c r="X77" i="1"/>
  <c r="Y77" i="1"/>
  <c r="AF77" i="1"/>
  <c r="V78" i="1"/>
  <c r="W78" i="1"/>
  <c r="X78" i="1"/>
  <c r="Y78" i="1"/>
  <c r="AF78" i="1"/>
  <c r="V79" i="1"/>
  <c r="W79" i="1"/>
  <c r="X79" i="1"/>
  <c r="Y79" i="1"/>
  <c r="AF79" i="1"/>
  <c r="V80" i="1"/>
  <c r="W80" i="1"/>
  <c r="X80" i="1"/>
  <c r="Y80" i="1"/>
  <c r="AF80" i="1"/>
  <c r="V81" i="1"/>
  <c r="W81" i="1"/>
  <c r="X81" i="1"/>
  <c r="Y81" i="1"/>
  <c r="AF81" i="1"/>
  <c r="V82" i="1"/>
  <c r="W82" i="1"/>
  <c r="X82" i="1"/>
  <c r="Y82" i="1"/>
  <c r="AF82" i="1"/>
  <c r="V83" i="1"/>
  <c r="W83" i="1"/>
  <c r="X83" i="1"/>
  <c r="Y83" i="1"/>
  <c r="AF83" i="1"/>
  <c r="V84" i="1"/>
  <c r="W84" i="1"/>
  <c r="X84" i="1"/>
  <c r="Y84" i="1"/>
  <c r="AF84" i="1"/>
  <c r="V85" i="1"/>
  <c r="W85" i="1"/>
  <c r="X85" i="1"/>
  <c r="Y85" i="1"/>
  <c r="AF85" i="1"/>
  <c r="V86" i="1"/>
  <c r="W86" i="1"/>
  <c r="X86" i="1"/>
  <c r="Y86" i="1"/>
  <c r="AF86" i="1"/>
  <c r="V87" i="1"/>
  <c r="W87" i="1"/>
  <c r="X87" i="1"/>
  <c r="Y87" i="1"/>
  <c r="AF87" i="1"/>
  <c r="V88" i="1"/>
  <c r="W88" i="1"/>
  <c r="X88" i="1"/>
  <c r="Y88" i="1"/>
  <c r="AF88" i="1"/>
  <c r="V89" i="1"/>
  <c r="W89" i="1"/>
  <c r="X89" i="1"/>
  <c r="Y89" i="1"/>
  <c r="AF89" i="1"/>
  <c r="V90" i="1"/>
  <c r="W90" i="1"/>
  <c r="X90" i="1"/>
  <c r="Y90" i="1"/>
  <c r="AF90" i="1"/>
  <c r="V91" i="1"/>
  <c r="W91" i="1"/>
  <c r="X91" i="1"/>
  <c r="Y91" i="1"/>
  <c r="AF91" i="1"/>
  <c r="V92" i="1"/>
  <c r="W92" i="1"/>
  <c r="X92" i="1"/>
  <c r="Y92" i="1"/>
  <c r="AF92" i="1"/>
  <c r="V93" i="1"/>
  <c r="W93" i="1"/>
  <c r="X93" i="1"/>
  <c r="Y93" i="1"/>
  <c r="AF93" i="1"/>
  <c r="V94" i="1"/>
  <c r="W94" i="1"/>
  <c r="X94" i="1"/>
  <c r="Y94" i="1"/>
  <c r="AF94" i="1"/>
  <c r="V95" i="1"/>
  <c r="W95" i="1"/>
  <c r="X95" i="1"/>
  <c r="Y95" i="1"/>
  <c r="AF95" i="1"/>
  <c r="V96" i="1"/>
  <c r="W96" i="1"/>
  <c r="X96" i="1"/>
  <c r="Y96" i="1"/>
  <c r="AF96" i="1"/>
  <c r="U212" i="1"/>
  <c r="V212" i="1"/>
  <c r="W212" i="1"/>
  <c r="X212" i="1"/>
  <c r="AE212" i="1"/>
  <c r="U304" i="1"/>
  <c r="V304" i="1"/>
  <c r="W304" i="1"/>
  <c r="X304" i="1"/>
  <c r="AE304" i="1"/>
  <c r="U319" i="1"/>
  <c r="V319" i="1"/>
  <c r="W319" i="1"/>
  <c r="X319" i="1"/>
  <c r="AE319" i="1"/>
  <c r="Q455" i="1"/>
  <c r="R455" i="1"/>
  <c r="S455" i="1"/>
  <c r="Q189" i="1"/>
  <c r="R189" i="1"/>
  <c r="S189" i="1"/>
  <c r="Q285" i="1"/>
  <c r="R285" i="1"/>
  <c r="S285" i="1"/>
  <c r="Q179" i="1"/>
  <c r="R179" i="1"/>
  <c r="S179" i="1"/>
  <c r="Q382" i="1"/>
  <c r="R382" i="1"/>
  <c r="S382" i="1"/>
  <c r="Q305" i="1"/>
  <c r="R305" i="1"/>
  <c r="S305" i="1"/>
  <c r="Q160" i="1"/>
  <c r="R160" i="1"/>
  <c r="S160" i="1"/>
  <c r="Q312" i="1"/>
  <c r="R312" i="1"/>
  <c r="S312" i="1"/>
  <c r="Q381" i="1"/>
  <c r="R381" i="1"/>
  <c r="S381" i="1"/>
  <c r="Q258" i="1"/>
  <c r="R258" i="1"/>
  <c r="S258" i="1"/>
  <c r="Q224" i="1"/>
  <c r="R224" i="1"/>
  <c r="S224" i="1"/>
  <c r="Q151" i="1"/>
  <c r="R151" i="1"/>
  <c r="S151" i="1"/>
  <c r="Q198" i="1"/>
  <c r="R198" i="1"/>
  <c r="S198" i="1"/>
  <c r="Q251" i="1"/>
  <c r="R251" i="1"/>
  <c r="S251" i="1"/>
  <c r="Q330" i="1"/>
  <c r="R330" i="1"/>
  <c r="S330" i="1"/>
  <c r="Q369" i="1"/>
  <c r="R369" i="1"/>
  <c r="S369" i="1"/>
  <c r="Q343" i="1"/>
  <c r="R343" i="1"/>
  <c r="S343" i="1"/>
  <c r="Q217" i="1"/>
  <c r="R217" i="1"/>
  <c r="S217" i="1"/>
  <c r="Q423" i="1"/>
  <c r="R423" i="1"/>
  <c r="S423" i="1"/>
  <c r="Q422" i="1"/>
  <c r="R422" i="1"/>
  <c r="S422" i="1"/>
  <c r="Q458" i="1"/>
  <c r="R458" i="1"/>
  <c r="S458" i="1"/>
  <c r="Q384" i="1"/>
  <c r="R384" i="1"/>
  <c r="S384" i="1"/>
  <c r="Q273" i="1"/>
  <c r="R273" i="1"/>
  <c r="S273" i="1"/>
  <c r="Q195" i="1"/>
  <c r="R195" i="1"/>
  <c r="S195" i="1"/>
  <c r="Q152" i="1"/>
  <c r="R152" i="1"/>
  <c r="S152" i="1"/>
  <c r="Q315" i="1"/>
  <c r="R315" i="1"/>
  <c r="S315" i="1"/>
  <c r="Q191" i="1"/>
  <c r="R191" i="1"/>
  <c r="S191" i="1"/>
  <c r="Q262" i="1"/>
  <c r="R262" i="1"/>
  <c r="S262" i="1"/>
  <c r="Q244" i="1"/>
  <c r="R244" i="1"/>
  <c r="S244" i="1"/>
  <c r="Q425" i="1"/>
  <c r="R425" i="1"/>
  <c r="S425" i="1"/>
  <c r="Q329" i="1"/>
  <c r="R329" i="1"/>
  <c r="S329" i="1"/>
  <c r="Q443" i="1"/>
  <c r="R443" i="1"/>
  <c r="S443" i="1"/>
  <c r="Q342" i="1"/>
  <c r="R342" i="1"/>
  <c r="S342" i="1"/>
  <c r="Q196" i="1"/>
  <c r="R196" i="1"/>
  <c r="S196" i="1"/>
  <c r="Q153" i="1"/>
  <c r="R153" i="1"/>
  <c r="S153" i="1"/>
  <c r="Q357" i="1"/>
  <c r="R357" i="1"/>
  <c r="S357" i="1"/>
  <c r="Q148" i="1"/>
  <c r="R148" i="1"/>
  <c r="S148" i="1"/>
  <c r="Q337" i="1"/>
  <c r="R337" i="1"/>
  <c r="S337" i="1"/>
  <c r="Q354" i="1"/>
  <c r="R354" i="1"/>
  <c r="S354" i="1"/>
  <c r="Q395" i="1"/>
  <c r="R395" i="1"/>
  <c r="S395" i="1"/>
  <c r="Q427" i="1"/>
  <c r="R427" i="1"/>
  <c r="S427" i="1"/>
  <c r="Q346" i="1"/>
  <c r="R346" i="1"/>
  <c r="S346" i="1"/>
  <c r="Q468" i="1"/>
  <c r="R468" i="1"/>
  <c r="S468" i="1"/>
  <c r="Q219" i="1"/>
  <c r="R219" i="1"/>
  <c r="S219" i="1"/>
  <c r="Q352" i="1"/>
  <c r="R352" i="1"/>
  <c r="S352" i="1"/>
  <c r="Q220" i="1"/>
  <c r="R220" i="1"/>
  <c r="S220" i="1"/>
  <c r="Q165" i="1"/>
  <c r="R165" i="1"/>
  <c r="S165" i="1"/>
  <c r="Q370" i="1"/>
  <c r="R370" i="1"/>
  <c r="S370" i="1"/>
  <c r="Q188" i="1"/>
  <c r="R188" i="1"/>
  <c r="S188" i="1"/>
  <c r="Q170" i="1"/>
  <c r="R170" i="1"/>
  <c r="S170" i="1"/>
  <c r="Q432" i="1"/>
  <c r="R432" i="1"/>
  <c r="S432" i="1"/>
  <c r="Q413" i="1"/>
  <c r="R413" i="1"/>
  <c r="S413" i="1"/>
  <c r="Q320" i="1"/>
  <c r="R320" i="1"/>
  <c r="S320" i="1"/>
  <c r="Q461" i="1"/>
  <c r="R461" i="1"/>
  <c r="S461" i="1"/>
  <c r="Q321" i="1"/>
  <c r="R321" i="1"/>
  <c r="S321" i="1"/>
  <c r="Q459" i="1"/>
  <c r="R459" i="1"/>
  <c r="S459" i="1"/>
  <c r="Q154" i="1"/>
  <c r="R154" i="1"/>
  <c r="S154" i="1"/>
  <c r="Q245" i="1"/>
  <c r="R245" i="1"/>
  <c r="S245" i="1"/>
  <c r="Q256" i="1"/>
  <c r="R256" i="1"/>
  <c r="S256" i="1"/>
  <c r="Q376" i="1"/>
  <c r="R376" i="1"/>
  <c r="S376" i="1"/>
  <c r="Q254" i="1"/>
  <c r="R254" i="1"/>
  <c r="S254" i="1"/>
  <c r="Q197" i="1"/>
  <c r="R197" i="1"/>
  <c r="S197" i="1"/>
  <c r="Q149" i="1"/>
  <c r="R149" i="1"/>
  <c r="S149" i="1"/>
  <c r="Q448" i="1"/>
  <c r="R448" i="1"/>
  <c r="S448" i="1"/>
  <c r="Q143" i="1"/>
  <c r="R143" i="1"/>
  <c r="S143" i="1"/>
  <c r="Q155" i="1"/>
  <c r="R155" i="1"/>
  <c r="S155" i="1"/>
  <c r="Q126" i="1"/>
  <c r="R126" i="1"/>
  <c r="S126" i="1"/>
  <c r="Q210" i="1"/>
  <c r="R210" i="1"/>
  <c r="S210" i="1"/>
  <c r="Q420" i="1"/>
  <c r="R420" i="1"/>
  <c r="S420" i="1"/>
  <c r="Q417" i="1"/>
  <c r="R417" i="1"/>
  <c r="S417" i="1"/>
  <c r="Q144" i="1"/>
  <c r="R144" i="1"/>
  <c r="S144" i="1"/>
  <c r="Q447" i="1"/>
  <c r="R447" i="1"/>
  <c r="S447" i="1"/>
  <c r="Q120" i="1"/>
  <c r="R120" i="1"/>
  <c r="S120" i="1"/>
  <c r="Q409" i="1"/>
  <c r="R409" i="1"/>
  <c r="S409" i="1"/>
  <c r="Q167" i="1"/>
  <c r="R167" i="1"/>
  <c r="S167" i="1"/>
  <c r="Q293" i="1"/>
  <c r="R293" i="1"/>
  <c r="S293" i="1"/>
  <c r="Q339" i="1"/>
  <c r="R339" i="1"/>
  <c r="S339" i="1"/>
  <c r="Q114" i="1"/>
  <c r="R114" i="1"/>
  <c r="S114" i="1"/>
  <c r="Q314" i="1"/>
  <c r="R314" i="1"/>
  <c r="S314" i="1"/>
  <c r="Q182" i="1"/>
  <c r="R182" i="1"/>
  <c r="S182" i="1"/>
  <c r="Q246" i="1"/>
  <c r="R246" i="1"/>
  <c r="S246" i="1"/>
  <c r="Q139" i="1"/>
  <c r="R139" i="1"/>
  <c r="S139" i="1"/>
  <c r="Q444" i="1"/>
  <c r="R444" i="1"/>
  <c r="S444" i="1"/>
  <c r="Q348" i="1"/>
  <c r="R348" i="1"/>
  <c r="S348" i="1"/>
  <c r="Q308" i="1"/>
  <c r="R308" i="1"/>
  <c r="S308" i="1"/>
  <c r="Q207" i="1"/>
  <c r="R207" i="1"/>
  <c r="S207" i="1"/>
  <c r="Q281" i="1"/>
  <c r="R281" i="1"/>
  <c r="S281" i="1"/>
  <c r="Q387" i="1"/>
  <c r="R387" i="1"/>
  <c r="S387" i="1"/>
  <c r="Q204" i="1"/>
  <c r="R204" i="1"/>
  <c r="S204" i="1"/>
  <c r="Q373" i="1"/>
  <c r="R373" i="1"/>
  <c r="S373" i="1"/>
  <c r="Q211" i="1"/>
  <c r="R211" i="1"/>
  <c r="S211" i="1"/>
  <c r="Q340" i="1"/>
  <c r="R340" i="1"/>
  <c r="S340" i="1"/>
  <c r="Q445" i="1"/>
  <c r="R445" i="1"/>
  <c r="S445" i="1"/>
  <c r="Q338" i="1"/>
  <c r="R338" i="1"/>
  <c r="S338" i="1"/>
  <c r="Q184" i="1"/>
  <c r="R184" i="1"/>
  <c r="S184" i="1"/>
  <c r="Q156" i="1"/>
  <c r="R156" i="1"/>
  <c r="S156" i="1"/>
  <c r="Q135" i="1"/>
  <c r="R135" i="1"/>
  <c r="S135" i="1"/>
  <c r="Q388" i="1"/>
  <c r="R388" i="1"/>
  <c r="S388" i="1"/>
  <c r="Q380" i="1"/>
  <c r="R380" i="1"/>
  <c r="S380" i="1"/>
  <c r="Q247" i="1"/>
  <c r="R247" i="1"/>
  <c r="S247" i="1"/>
  <c r="Q146" i="1"/>
  <c r="R146" i="1"/>
  <c r="S146" i="1"/>
  <c r="Q331" i="1"/>
  <c r="R331" i="1"/>
  <c r="S331" i="1"/>
  <c r="Q194" i="1"/>
  <c r="R194" i="1"/>
  <c r="S194" i="1"/>
  <c r="Q355" i="1"/>
  <c r="R355" i="1"/>
  <c r="S355" i="1"/>
  <c r="Q221" i="1"/>
  <c r="R221" i="1"/>
  <c r="S221" i="1"/>
  <c r="Q125" i="1"/>
  <c r="R125" i="1"/>
  <c r="S125" i="1"/>
  <c r="Q292" i="1"/>
  <c r="R292" i="1"/>
  <c r="S292" i="1"/>
  <c r="Q183" i="1"/>
  <c r="R183" i="1"/>
  <c r="S183" i="1"/>
  <c r="Q466" i="1"/>
  <c r="R466" i="1"/>
  <c r="S466" i="1"/>
  <c r="Q326" i="1"/>
  <c r="R326" i="1"/>
  <c r="S326" i="1"/>
  <c r="Q433" i="1"/>
  <c r="R433" i="1"/>
  <c r="S433" i="1"/>
  <c r="Q181" i="1"/>
  <c r="R181" i="1"/>
  <c r="S181" i="1"/>
  <c r="Q446" i="1"/>
  <c r="R446" i="1"/>
  <c r="S446" i="1"/>
  <c r="Q122" i="1"/>
  <c r="R122" i="1"/>
  <c r="S122" i="1"/>
  <c r="Q178" i="1"/>
  <c r="R178" i="1"/>
  <c r="S178" i="1"/>
  <c r="Q132" i="1"/>
  <c r="R132" i="1"/>
  <c r="S132" i="1"/>
  <c r="Q133" i="1"/>
  <c r="R133" i="1"/>
  <c r="S133" i="1"/>
  <c r="Q286" i="1"/>
  <c r="R286" i="1"/>
  <c r="S286" i="1"/>
  <c r="Q363" i="1"/>
  <c r="R363" i="1"/>
  <c r="S363" i="1"/>
  <c r="Q463" i="1"/>
  <c r="R463" i="1"/>
  <c r="S463" i="1"/>
  <c r="Q336" i="1"/>
  <c r="R336" i="1"/>
  <c r="S336" i="1"/>
  <c r="Q467" i="1"/>
  <c r="R467" i="1"/>
  <c r="S467" i="1"/>
  <c r="Q140" i="1"/>
  <c r="R140" i="1"/>
  <c r="S140" i="1"/>
  <c r="Q462" i="1"/>
  <c r="R462" i="1"/>
  <c r="S462" i="1"/>
  <c r="Q335" i="1"/>
  <c r="R335" i="1"/>
  <c r="S335" i="1"/>
  <c r="Q239" i="1"/>
  <c r="R239" i="1"/>
  <c r="S239" i="1"/>
  <c r="Q434" i="1"/>
  <c r="R434" i="1"/>
  <c r="S434" i="1"/>
  <c r="Q391" i="1"/>
  <c r="R391" i="1"/>
  <c r="S391" i="1"/>
  <c r="Q172" i="1"/>
  <c r="R172" i="1"/>
  <c r="S172" i="1"/>
  <c r="Q294" i="1"/>
  <c r="R294" i="1"/>
  <c r="S294" i="1"/>
  <c r="Q102" i="1"/>
  <c r="R102" i="1"/>
  <c r="S102" i="1"/>
  <c r="Q209" i="1"/>
  <c r="R209" i="1"/>
  <c r="S209" i="1"/>
  <c r="Q206" i="1"/>
  <c r="R206" i="1"/>
  <c r="S206" i="1"/>
  <c r="Q252" i="1"/>
  <c r="R252" i="1"/>
  <c r="S252" i="1"/>
  <c r="Q411" i="1"/>
  <c r="R411" i="1"/>
  <c r="S411" i="1"/>
  <c r="Q372" i="1"/>
  <c r="R372" i="1"/>
  <c r="S372" i="1"/>
  <c r="Q452" i="1"/>
  <c r="R452" i="1"/>
  <c r="S452" i="1"/>
  <c r="Q287" i="1"/>
  <c r="R287" i="1"/>
  <c r="S287" i="1"/>
  <c r="Q431" i="1"/>
  <c r="R431" i="1"/>
  <c r="S431" i="1"/>
  <c r="Q141" i="1"/>
  <c r="R141" i="1"/>
  <c r="S141" i="1"/>
  <c r="Q345" i="1"/>
  <c r="R345" i="1"/>
  <c r="S345" i="1"/>
  <c r="Q129" i="1"/>
  <c r="R129" i="1"/>
  <c r="S129" i="1"/>
  <c r="Q393" i="1"/>
  <c r="R393" i="1"/>
  <c r="S393" i="1"/>
  <c r="Q414" i="1"/>
  <c r="R414" i="1"/>
  <c r="S414" i="1"/>
  <c r="Q435" i="1"/>
  <c r="R435" i="1"/>
  <c r="S435" i="1"/>
  <c r="Q396" i="1"/>
  <c r="R396" i="1"/>
  <c r="S396" i="1"/>
  <c r="Q263" i="1"/>
  <c r="R263" i="1"/>
  <c r="S263" i="1"/>
  <c r="Q138" i="1"/>
  <c r="R138" i="1"/>
  <c r="S138" i="1"/>
  <c r="Q392" i="1"/>
  <c r="R392" i="1"/>
  <c r="S392" i="1"/>
  <c r="Q136" i="1"/>
  <c r="R136" i="1"/>
  <c r="S136" i="1"/>
  <c r="Q306" i="1"/>
  <c r="R306" i="1"/>
  <c r="S306" i="1"/>
  <c r="Q274" i="1"/>
  <c r="R274" i="1"/>
  <c r="S274" i="1"/>
  <c r="Q130" i="1"/>
  <c r="R130" i="1"/>
  <c r="S130" i="1"/>
  <c r="Q415" i="1"/>
  <c r="R415" i="1"/>
  <c r="S415" i="1"/>
  <c r="Q216" i="1"/>
  <c r="R216" i="1"/>
  <c r="S216" i="1"/>
  <c r="Q214" i="1"/>
  <c r="R214" i="1"/>
  <c r="S214" i="1"/>
  <c r="Q457" i="1"/>
  <c r="R457" i="1"/>
  <c r="S457" i="1"/>
  <c r="Q186" i="1"/>
  <c r="R186" i="1"/>
  <c r="S186" i="1"/>
  <c r="Q341" i="1"/>
  <c r="R341" i="1"/>
  <c r="S341" i="1"/>
  <c r="Q333" i="1"/>
  <c r="R333" i="1"/>
  <c r="S333" i="1"/>
  <c r="Q212" i="1"/>
  <c r="R212" i="1"/>
  <c r="S212" i="1"/>
  <c r="Q304" i="1"/>
  <c r="R304" i="1"/>
  <c r="S304" i="1"/>
  <c r="Q319" i="1"/>
  <c r="R319" i="1"/>
  <c r="S319" i="1"/>
  <c r="AU271" i="1"/>
  <c r="AV271" i="1"/>
  <c r="AW271" i="1"/>
  <c r="AX271" i="1"/>
  <c r="BE271" i="1"/>
  <c r="AU445" i="1"/>
  <c r="AV445" i="1"/>
  <c r="AW445" i="1"/>
  <c r="AX445" i="1"/>
  <c r="BE445" i="1"/>
  <c r="AU337" i="1"/>
  <c r="AV337" i="1"/>
  <c r="AW337" i="1"/>
  <c r="AX337" i="1"/>
  <c r="BE337" i="1"/>
  <c r="AU357" i="1"/>
  <c r="AV357" i="1"/>
  <c r="AW357" i="1"/>
  <c r="AX357" i="1"/>
  <c r="BE357" i="1"/>
  <c r="AU368" i="1"/>
  <c r="AV368" i="1"/>
  <c r="AW368" i="1"/>
  <c r="AX368" i="1"/>
  <c r="BE368" i="1"/>
  <c r="AU310" i="1"/>
  <c r="AV310" i="1"/>
  <c r="AW310" i="1"/>
  <c r="AX310" i="1"/>
  <c r="BE310" i="1"/>
  <c r="AU260" i="1"/>
  <c r="AV260" i="1"/>
  <c r="AW260" i="1"/>
  <c r="AX260" i="1"/>
  <c r="BE260" i="1"/>
  <c r="AU449" i="1"/>
  <c r="AV449" i="1"/>
  <c r="AW449" i="1"/>
  <c r="AX449" i="1"/>
  <c r="BE449" i="1"/>
  <c r="AU300" i="1"/>
  <c r="AV300" i="1"/>
  <c r="AW300" i="1"/>
  <c r="AX300" i="1"/>
  <c r="BE300" i="1"/>
  <c r="AU315" i="1"/>
  <c r="AV315" i="1"/>
  <c r="AW315" i="1"/>
  <c r="AX315" i="1"/>
  <c r="BE315" i="1"/>
  <c r="AU325" i="1"/>
  <c r="AV325" i="1"/>
  <c r="AW325" i="1"/>
  <c r="AX325" i="1"/>
  <c r="BE325" i="1"/>
  <c r="AU217" i="1"/>
  <c r="AV217" i="1"/>
  <c r="AW217" i="1"/>
  <c r="AX217" i="1"/>
  <c r="BE217" i="1"/>
  <c r="AU424" i="1"/>
  <c r="AV424" i="1"/>
  <c r="AW424" i="1"/>
  <c r="AX424" i="1"/>
  <c r="BE424" i="1"/>
  <c r="AU321" i="1"/>
  <c r="AV321" i="1"/>
  <c r="AW321" i="1"/>
  <c r="AX321" i="1"/>
  <c r="BE321" i="1"/>
  <c r="AU316" i="1"/>
  <c r="AV316" i="1"/>
  <c r="AW316" i="1"/>
  <c r="AX316" i="1"/>
  <c r="BE316" i="1"/>
  <c r="AU400" i="1"/>
  <c r="AV400" i="1"/>
  <c r="AW400" i="1"/>
  <c r="AX400" i="1"/>
  <c r="BE400" i="1"/>
  <c r="AU150" i="1"/>
  <c r="AV150" i="1"/>
  <c r="AW150" i="1"/>
  <c r="AX150" i="1"/>
  <c r="BE150" i="1"/>
  <c r="AU351" i="1"/>
  <c r="AV351" i="1"/>
  <c r="AW351" i="1"/>
  <c r="AX351" i="1"/>
  <c r="BE351" i="1"/>
  <c r="AU180" i="1"/>
  <c r="AV180" i="1"/>
  <c r="AW180" i="1"/>
  <c r="AX180" i="1"/>
  <c r="BE180" i="1"/>
  <c r="AU284" i="1"/>
  <c r="AV284" i="1"/>
  <c r="AW284" i="1"/>
  <c r="AX284" i="1"/>
  <c r="BE284" i="1"/>
  <c r="AU334" i="1"/>
  <c r="AV334" i="1"/>
  <c r="AW334" i="1"/>
  <c r="AX334" i="1"/>
  <c r="BE334" i="1"/>
  <c r="AU184" i="1"/>
  <c r="AV184" i="1"/>
  <c r="AW184" i="1"/>
  <c r="AX184" i="1"/>
  <c r="BE184" i="1"/>
  <c r="AU392" i="1"/>
  <c r="AV392" i="1"/>
  <c r="AW392" i="1"/>
  <c r="AX392" i="1"/>
  <c r="BE392" i="1"/>
  <c r="AU369" i="1"/>
  <c r="AV369" i="1"/>
  <c r="AW369" i="1"/>
  <c r="AX369" i="1"/>
  <c r="BE369" i="1"/>
  <c r="AU252" i="1"/>
  <c r="AV252" i="1"/>
  <c r="AW252" i="1"/>
  <c r="AX252" i="1"/>
  <c r="BE252" i="1"/>
  <c r="AU154" i="1"/>
  <c r="AV154" i="1"/>
  <c r="AW154" i="1"/>
  <c r="AX154" i="1"/>
  <c r="BE154" i="1"/>
  <c r="AU120" i="1"/>
  <c r="AV120" i="1"/>
  <c r="AW120" i="1"/>
  <c r="AX120" i="1"/>
  <c r="BE120" i="1"/>
  <c r="AU470" i="1"/>
  <c r="AV470" i="1"/>
  <c r="AW470" i="1"/>
  <c r="AX470" i="1"/>
  <c r="BE470" i="1"/>
  <c r="AU446" i="1"/>
  <c r="AV446" i="1"/>
  <c r="AW446" i="1"/>
  <c r="AX446" i="1"/>
  <c r="BE446" i="1"/>
  <c r="AU448" i="1"/>
  <c r="AV448" i="1"/>
  <c r="AW448" i="1"/>
  <c r="AX448" i="1"/>
  <c r="BE448" i="1"/>
  <c r="AU354" i="1"/>
  <c r="AV354" i="1"/>
  <c r="AW354" i="1"/>
  <c r="AX354" i="1"/>
  <c r="BE354" i="1"/>
  <c r="AU143" i="1"/>
  <c r="AV143" i="1"/>
  <c r="AW143" i="1"/>
  <c r="AX143" i="1"/>
  <c r="BE143" i="1"/>
  <c r="AU163" i="1"/>
  <c r="AV163" i="1"/>
  <c r="AW163" i="1"/>
  <c r="AX163" i="1"/>
  <c r="BE163" i="1"/>
  <c r="AU256" i="1"/>
  <c r="AV256" i="1"/>
  <c r="AW256" i="1"/>
  <c r="AX256" i="1"/>
  <c r="BE256" i="1"/>
  <c r="AU340" i="1"/>
  <c r="AV340" i="1"/>
  <c r="AW340" i="1"/>
  <c r="AX340" i="1"/>
  <c r="BE340" i="1"/>
  <c r="AU272" i="1"/>
  <c r="AV272" i="1"/>
  <c r="AW272" i="1"/>
  <c r="AX272" i="1"/>
  <c r="BE272" i="1"/>
  <c r="AU459" i="1"/>
  <c r="AV459" i="1"/>
  <c r="AW459" i="1"/>
  <c r="AX459" i="1"/>
  <c r="BE459" i="1"/>
  <c r="AU434" i="1"/>
  <c r="AV434" i="1"/>
  <c r="AW434" i="1"/>
  <c r="AX434" i="1"/>
  <c r="BE434" i="1"/>
  <c r="AU426" i="1"/>
  <c r="AV426" i="1"/>
  <c r="AW426" i="1"/>
  <c r="AX426" i="1"/>
  <c r="BE426" i="1"/>
  <c r="AU187" i="1"/>
  <c r="AV187" i="1"/>
  <c r="AW187" i="1"/>
  <c r="AX187" i="1"/>
  <c r="BE187" i="1"/>
  <c r="AU435" i="1"/>
  <c r="AV435" i="1"/>
  <c r="AW435" i="1"/>
  <c r="AX435" i="1"/>
  <c r="BE435" i="1"/>
  <c r="AU267" i="1"/>
  <c r="AV267" i="1"/>
  <c r="AW267" i="1"/>
  <c r="AX267" i="1"/>
  <c r="BE267" i="1"/>
  <c r="AU324" i="1"/>
  <c r="AV324" i="1"/>
  <c r="AW324" i="1"/>
  <c r="AX324" i="1"/>
  <c r="BE324" i="1"/>
  <c r="AU288" i="1"/>
  <c r="AV288" i="1"/>
  <c r="AW288" i="1"/>
  <c r="AX288" i="1"/>
  <c r="BE288" i="1"/>
  <c r="AU290" i="1"/>
  <c r="AV290" i="1"/>
  <c r="AW290" i="1"/>
  <c r="AX290" i="1"/>
  <c r="BE290" i="1"/>
  <c r="AU131" i="1"/>
  <c r="AV131" i="1"/>
  <c r="AW131" i="1"/>
  <c r="AX131" i="1"/>
  <c r="BE131" i="1"/>
  <c r="AU119" i="1"/>
  <c r="AV119" i="1"/>
  <c r="AW119" i="1"/>
  <c r="AX119" i="1"/>
  <c r="BE119" i="1"/>
  <c r="AU170" i="1"/>
  <c r="AV170" i="1"/>
  <c r="AW170" i="1"/>
  <c r="AX170" i="1"/>
  <c r="BE170" i="1"/>
  <c r="AU244" i="1"/>
  <c r="AV244" i="1"/>
  <c r="AW244" i="1"/>
  <c r="AX244" i="1"/>
  <c r="BE244" i="1"/>
  <c r="AU345" i="1"/>
  <c r="AV345" i="1"/>
  <c r="AW345" i="1"/>
  <c r="AX345" i="1"/>
  <c r="BE345" i="1"/>
  <c r="AU411" i="1"/>
  <c r="AV411" i="1"/>
  <c r="AW411" i="1"/>
  <c r="AX411" i="1"/>
  <c r="BE411" i="1"/>
  <c r="AU466" i="1"/>
  <c r="AV466" i="1"/>
  <c r="AW466" i="1"/>
  <c r="AX466" i="1"/>
  <c r="BE466" i="1"/>
  <c r="AU215" i="1"/>
  <c r="AV215" i="1"/>
  <c r="AW215" i="1"/>
  <c r="AX215" i="1"/>
  <c r="BE215" i="1"/>
  <c r="AU309" i="1"/>
  <c r="AV309" i="1"/>
  <c r="AW309" i="1"/>
  <c r="AX309" i="1"/>
  <c r="BE309" i="1"/>
  <c r="AU452" i="1"/>
  <c r="AV452" i="1"/>
  <c r="AW452" i="1"/>
  <c r="AX452" i="1"/>
  <c r="BE452" i="1"/>
  <c r="AU305" i="1"/>
  <c r="AV305" i="1"/>
  <c r="AW305" i="1"/>
  <c r="AX305" i="1"/>
  <c r="BE305" i="1"/>
  <c r="AU408" i="1"/>
  <c r="AV408" i="1"/>
  <c r="AW408" i="1"/>
  <c r="AX408" i="1"/>
  <c r="BE408" i="1"/>
  <c r="AU264" i="1"/>
  <c r="AV264" i="1"/>
  <c r="AW264" i="1"/>
  <c r="AX264" i="1"/>
  <c r="BE264" i="1"/>
  <c r="AU269" i="1"/>
  <c r="AV269" i="1"/>
  <c r="AW269" i="1"/>
  <c r="AX269" i="1"/>
  <c r="BE269" i="1"/>
  <c r="AU414" i="1"/>
  <c r="AV414" i="1"/>
  <c r="AW414" i="1"/>
  <c r="AX414" i="1"/>
  <c r="BE414" i="1"/>
  <c r="AU208" i="1"/>
  <c r="AV208" i="1"/>
  <c r="AW208" i="1"/>
  <c r="AX208" i="1"/>
  <c r="BE208" i="1"/>
  <c r="AU148" i="1"/>
  <c r="AV148" i="1"/>
  <c r="AW148" i="1"/>
  <c r="AX148" i="1"/>
  <c r="BE148" i="1"/>
  <c r="AU138" i="1"/>
  <c r="AV138" i="1"/>
  <c r="AW138" i="1"/>
  <c r="AX138" i="1"/>
  <c r="BE138" i="1"/>
  <c r="AU319" i="1"/>
  <c r="AV319" i="1"/>
  <c r="AW319" i="1"/>
  <c r="AX319" i="1"/>
  <c r="BE319" i="1"/>
  <c r="AU432" i="1"/>
  <c r="AV432" i="1"/>
  <c r="AW432" i="1"/>
  <c r="AX432" i="1"/>
  <c r="BE432" i="1"/>
  <c r="AU443" i="1"/>
  <c r="AV443" i="1"/>
  <c r="AW443" i="1"/>
  <c r="AX443" i="1"/>
  <c r="BE443" i="1"/>
  <c r="AU188" i="1"/>
  <c r="AV188" i="1"/>
  <c r="AW188" i="1"/>
  <c r="AX188" i="1"/>
  <c r="BE188" i="1"/>
  <c r="AU444" i="1"/>
  <c r="AV444" i="1"/>
  <c r="AW444" i="1"/>
  <c r="AX444" i="1"/>
  <c r="BE444" i="1"/>
  <c r="AU247" i="1"/>
  <c r="AV247" i="1"/>
  <c r="AW247" i="1"/>
  <c r="AX247" i="1"/>
  <c r="BE247" i="1"/>
  <c r="AU219" i="1"/>
  <c r="AV219" i="1"/>
  <c r="AW219" i="1"/>
  <c r="AX219" i="1"/>
  <c r="BE219" i="1"/>
  <c r="AU181" i="1"/>
  <c r="AV181" i="1"/>
  <c r="AW181" i="1"/>
  <c r="AX181" i="1"/>
  <c r="BE181" i="1"/>
  <c r="AU243" i="1"/>
  <c r="AV243" i="1"/>
  <c r="AW243" i="1"/>
  <c r="AX243" i="1"/>
  <c r="BE243" i="1"/>
  <c r="AU341" i="1"/>
  <c r="AV341" i="1"/>
  <c r="AW341" i="1"/>
  <c r="AX341" i="1"/>
  <c r="BE341" i="1"/>
  <c r="AU336" i="1"/>
  <c r="AV336" i="1"/>
  <c r="AW336" i="1"/>
  <c r="AX336" i="1"/>
  <c r="BE336" i="1"/>
  <c r="AU203" i="1"/>
  <c r="AV203" i="1"/>
  <c r="AW203" i="1"/>
  <c r="AX203" i="1"/>
  <c r="BE203" i="1"/>
  <c r="AU245" i="1"/>
  <c r="AV245" i="1"/>
  <c r="AW245" i="1"/>
  <c r="AX245" i="1"/>
  <c r="BE245" i="1"/>
  <c r="AU135" i="1"/>
  <c r="AV135" i="1"/>
  <c r="AW135" i="1"/>
  <c r="AX135" i="1"/>
  <c r="BE135" i="1"/>
  <c r="AU166" i="1"/>
  <c r="AV166" i="1"/>
  <c r="AW166" i="1"/>
  <c r="AX166" i="1"/>
  <c r="BE166" i="1"/>
  <c r="AU147" i="1"/>
  <c r="AV147" i="1"/>
  <c r="AW147" i="1"/>
  <c r="AX147" i="1"/>
  <c r="BE147" i="1"/>
  <c r="AU329" i="1"/>
  <c r="AV329" i="1"/>
  <c r="AW329" i="1"/>
  <c r="AX329" i="1"/>
  <c r="BE329" i="1"/>
  <c r="AU126" i="1"/>
  <c r="AV126" i="1"/>
  <c r="AW126" i="1"/>
  <c r="AX126" i="1"/>
  <c r="BE126" i="1"/>
  <c r="AU296" i="1"/>
  <c r="AV296" i="1"/>
  <c r="AW296" i="1"/>
  <c r="AX296" i="1"/>
  <c r="BE296" i="1"/>
  <c r="AU388" i="1"/>
  <c r="AV388" i="1"/>
  <c r="AW388" i="1"/>
  <c r="AX388" i="1"/>
  <c r="BE388" i="1"/>
  <c r="AU395" i="1"/>
  <c r="AV395" i="1"/>
  <c r="AW395" i="1"/>
  <c r="AX395" i="1"/>
  <c r="BE395" i="1"/>
  <c r="AU338" i="1"/>
  <c r="AV338" i="1"/>
  <c r="AW338" i="1"/>
  <c r="AX338" i="1"/>
  <c r="BE338" i="1"/>
  <c r="AU415" i="1"/>
  <c r="AV415" i="1"/>
  <c r="AW415" i="1"/>
  <c r="AX415" i="1"/>
  <c r="BE415" i="1"/>
  <c r="AU409" i="1"/>
  <c r="AV409" i="1"/>
  <c r="AW409" i="1"/>
  <c r="AX409" i="1"/>
  <c r="BE409" i="1"/>
  <c r="AU216" i="1"/>
  <c r="AV216" i="1"/>
  <c r="AW216" i="1"/>
  <c r="AX216" i="1"/>
  <c r="BE216" i="1"/>
  <c r="AU374" i="1"/>
  <c r="AV374" i="1"/>
  <c r="AW374" i="1"/>
  <c r="AX374" i="1"/>
  <c r="BE374" i="1"/>
  <c r="AU307" i="1"/>
  <c r="AV307" i="1"/>
  <c r="AW307" i="1"/>
  <c r="AX307" i="1"/>
  <c r="BE307" i="1"/>
  <c r="AU401" i="1"/>
  <c r="AV401" i="1"/>
  <c r="AW401" i="1"/>
  <c r="AX401" i="1"/>
  <c r="BE401" i="1"/>
  <c r="AU385" i="1"/>
  <c r="AV385" i="1"/>
  <c r="AW385" i="1"/>
  <c r="AX385" i="1"/>
  <c r="BE385" i="1"/>
  <c r="AU375" i="1"/>
  <c r="AV375" i="1"/>
  <c r="AW375" i="1"/>
  <c r="AX375" i="1"/>
  <c r="BE375" i="1"/>
  <c r="AU422" i="1"/>
  <c r="AV422" i="1"/>
  <c r="AW422" i="1"/>
  <c r="AX422" i="1"/>
  <c r="BE422" i="1"/>
  <c r="AU122" i="1"/>
  <c r="AV122" i="1"/>
  <c r="AW122" i="1"/>
  <c r="AX122" i="1"/>
  <c r="BE122" i="1"/>
  <c r="AU471" i="1"/>
  <c r="AV471" i="1"/>
  <c r="AW471" i="1"/>
  <c r="AX471" i="1"/>
  <c r="BE471" i="1"/>
  <c r="AU461" i="1"/>
  <c r="AV461" i="1"/>
  <c r="AW461" i="1"/>
  <c r="AX461" i="1"/>
  <c r="BE461" i="1"/>
  <c r="AU186" i="1"/>
  <c r="AV186" i="1"/>
  <c r="AW186" i="1"/>
  <c r="AX186" i="1"/>
  <c r="BE186" i="1"/>
  <c r="AU389" i="1"/>
  <c r="AV389" i="1"/>
  <c r="AW389" i="1"/>
  <c r="AX389" i="1"/>
  <c r="BE389" i="1"/>
  <c r="AU453" i="1"/>
  <c r="AV453" i="1"/>
  <c r="AW453" i="1"/>
  <c r="AX453" i="1"/>
  <c r="BE453" i="1"/>
  <c r="AU355" i="1"/>
  <c r="AV355" i="1"/>
  <c r="AW355" i="1"/>
  <c r="AX355" i="1"/>
  <c r="BE355" i="1"/>
  <c r="AU130" i="1"/>
  <c r="AV130" i="1"/>
  <c r="AW130" i="1"/>
  <c r="AX130" i="1"/>
  <c r="BE130" i="1"/>
  <c r="AU393" i="1"/>
  <c r="AV393" i="1"/>
  <c r="AW393" i="1"/>
  <c r="AX393" i="1"/>
  <c r="BE393" i="1"/>
  <c r="AU333" i="1"/>
  <c r="AV333" i="1"/>
  <c r="AW333" i="1"/>
  <c r="AX333" i="1"/>
  <c r="BE333" i="1"/>
  <c r="AU177" i="1"/>
  <c r="AV177" i="1"/>
  <c r="AW177" i="1"/>
  <c r="AX177" i="1"/>
  <c r="BE177" i="1"/>
  <c r="AU225" i="1"/>
  <c r="AV225" i="1"/>
  <c r="AW225" i="1"/>
  <c r="AX225" i="1"/>
  <c r="BE225" i="1"/>
  <c r="AU391" i="1"/>
  <c r="AV391" i="1"/>
  <c r="AW391" i="1"/>
  <c r="AX391" i="1"/>
  <c r="BE391" i="1"/>
  <c r="AU139" i="1"/>
  <c r="AV139" i="1"/>
  <c r="AW139" i="1"/>
  <c r="AX139" i="1"/>
  <c r="BE139" i="1"/>
  <c r="AU145" i="1"/>
  <c r="AV145" i="1"/>
  <c r="AW145" i="1"/>
  <c r="AX145" i="1"/>
  <c r="BE145" i="1"/>
  <c r="AU210" i="1"/>
  <c r="AV210" i="1"/>
  <c r="AW210" i="1"/>
  <c r="AX210" i="1"/>
  <c r="BE210" i="1"/>
  <c r="AU450" i="1"/>
  <c r="AV450" i="1"/>
  <c r="AW450" i="1"/>
  <c r="AX450" i="1"/>
  <c r="BE450" i="1"/>
  <c r="AU372" i="1"/>
  <c r="AV372" i="1"/>
  <c r="AW372" i="1"/>
  <c r="AX372" i="1"/>
  <c r="BE372" i="1"/>
  <c r="AU204" i="1"/>
  <c r="AV204" i="1"/>
  <c r="AW204" i="1"/>
  <c r="AX204" i="1"/>
  <c r="BE204" i="1"/>
  <c r="AU335" i="1"/>
  <c r="AV335" i="1"/>
  <c r="AW335" i="1"/>
  <c r="AX335" i="1"/>
  <c r="BE335" i="1"/>
  <c r="AU454" i="1"/>
  <c r="AV454" i="1"/>
  <c r="AW454" i="1"/>
  <c r="AX454" i="1"/>
  <c r="BE454" i="1"/>
  <c r="AU171" i="1"/>
  <c r="AV171" i="1"/>
  <c r="AW171" i="1"/>
  <c r="AX171" i="1"/>
  <c r="BE171" i="1"/>
  <c r="AU125" i="1"/>
  <c r="AV125" i="1"/>
  <c r="AW125" i="1"/>
  <c r="AX125" i="1"/>
  <c r="BE125" i="1"/>
  <c r="AU304" i="1"/>
  <c r="AV304" i="1"/>
  <c r="AW304" i="1"/>
  <c r="AX304" i="1"/>
  <c r="BE304" i="1"/>
  <c r="AU153" i="1"/>
  <c r="AV153" i="1"/>
  <c r="AW153" i="1"/>
  <c r="AX153" i="1"/>
  <c r="BE153" i="1"/>
  <c r="AU387" i="1"/>
  <c r="AV387" i="1"/>
  <c r="AW387" i="1"/>
  <c r="AX387" i="1"/>
  <c r="BE387" i="1"/>
  <c r="AU134" i="1"/>
  <c r="AV134" i="1"/>
  <c r="AW134" i="1"/>
  <c r="AX134" i="1"/>
  <c r="BE134" i="1"/>
  <c r="AU132" i="1"/>
  <c r="AV132" i="1"/>
  <c r="AW132" i="1"/>
  <c r="AX132" i="1"/>
  <c r="BE132" i="1"/>
  <c r="AU402" i="1"/>
  <c r="AV402" i="1"/>
  <c r="AW402" i="1"/>
  <c r="AX402" i="1"/>
  <c r="BE402" i="1"/>
  <c r="AU326" i="1"/>
  <c r="AV326" i="1"/>
  <c r="AW326" i="1"/>
  <c r="AX326" i="1"/>
  <c r="BE326" i="1"/>
  <c r="AU365" i="1"/>
  <c r="AV365" i="1"/>
  <c r="AW365" i="1"/>
  <c r="AX365" i="1"/>
  <c r="BE365" i="1"/>
  <c r="AU328" i="1"/>
  <c r="AV328" i="1"/>
  <c r="AW328" i="1"/>
  <c r="AX328" i="1"/>
  <c r="BE328" i="1"/>
  <c r="AU168" i="1"/>
  <c r="AV168" i="1"/>
  <c r="AW168" i="1"/>
  <c r="AX168" i="1"/>
  <c r="BE168" i="1"/>
  <c r="AU192" i="1"/>
  <c r="AV192" i="1"/>
  <c r="AW192" i="1"/>
  <c r="AX192" i="1"/>
  <c r="BE192" i="1"/>
  <c r="AU364" i="1"/>
  <c r="AV364" i="1"/>
  <c r="AW364" i="1"/>
  <c r="AX364" i="1"/>
  <c r="BE364" i="1"/>
  <c r="AU221" i="1"/>
  <c r="AV221" i="1"/>
  <c r="AW221" i="1"/>
  <c r="AX221" i="1"/>
  <c r="BE221" i="1"/>
  <c r="AU347" i="1"/>
  <c r="AV347" i="1"/>
  <c r="AW347" i="1"/>
  <c r="AX347" i="1"/>
  <c r="BE347" i="1"/>
  <c r="AU253" i="1"/>
  <c r="AV253" i="1"/>
  <c r="AW253" i="1"/>
  <c r="AX253" i="1"/>
  <c r="BE253" i="1"/>
  <c r="AU312" i="1"/>
  <c r="AV312" i="1"/>
  <c r="AW312" i="1"/>
  <c r="AX312" i="1"/>
  <c r="BE312" i="1"/>
  <c r="AU114" i="1"/>
  <c r="AV114" i="1"/>
  <c r="AW114" i="1"/>
  <c r="AX114" i="1"/>
  <c r="BE114" i="1"/>
  <c r="AU460" i="1"/>
  <c r="AV460" i="1"/>
  <c r="AW460" i="1"/>
  <c r="AX460" i="1"/>
  <c r="BE460" i="1"/>
  <c r="AU287" i="1"/>
  <c r="AV287" i="1"/>
  <c r="AW287" i="1"/>
  <c r="AX287" i="1"/>
  <c r="BE287" i="1"/>
  <c r="AU416" i="1"/>
  <c r="AV416" i="1"/>
  <c r="AW416" i="1"/>
  <c r="AX416" i="1"/>
  <c r="BE416" i="1"/>
  <c r="AU297" i="1"/>
  <c r="AV297" i="1"/>
  <c r="AW297" i="1"/>
  <c r="AX297" i="1"/>
  <c r="BE297" i="1"/>
  <c r="AU469" i="1"/>
  <c r="AV469" i="1"/>
  <c r="AW469" i="1"/>
  <c r="AX469" i="1"/>
  <c r="BE469" i="1"/>
  <c r="AU241" i="1"/>
  <c r="AV241" i="1"/>
  <c r="AW241" i="1"/>
  <c r="AX241" i="1"/>
  <c r="BE241" i="1"/>
  <c r="AU343" i="1"/>
  <c r="AV343" i="1"/>
  <c r="AW343" i="1"/>
  <c r="AX343" i="1"/>
  <c r="BE343" i="1"/>
  <c r="AU377" i="1"/>
  <c r="AV377" i="1"/>
  <c r="AW377" i="1"/>
  <c r="AX377" i="1"/>
  <c r="BE377" i="1"/>
  <c r="AU436" i="1"/>
  <c r="AV436" i="1"/>
  <c r="AW436" i="1"/>
  <c r="AX436" i="1"/>
  <c r="BE436" i="1"/>
  <c r="AU258" i="1"/>
  <c r="AV258" i="1"/>
  <c r="AW258" i="1"/>
  <c r="AX258" i="1"/>
  <c r="BE258" i="1"/>
  <c r="AU257" i="1"/>
  <c r="AV257" i="1"/>
  <c r="AW257" i="1"/>
  <c r="AX257" i="1"/>
  <c r="BE257" i="1"/>
  <c r="AU442" i="1"/>
  <c r="AV442" i="1"/>
  <c r="AW442" i="1"/>
  <c r="AX442" i="1"/>
  <c r="BE442" i="1"/>
  <c r="AU182" i="1"/>
  <c r="AV182" i="1"/>
  <c r="AW182" i="1"/>
  <c r="AX182" i="1"/>
  <c r="BE182" i="1"/>
  <c r="AU339" i="1"/>
  <c r="AV339" i="1"/>
  <c r="AW339" i="1"/>
  <c r="AX339" i="1"/>
  <c r="BE339" i="1"/>
  <c r="AU262" i="1"/>
  <c r="AV262" i="1"/>
  <c r="AW262" i="1"/>
  <c r="AX262" i="1"/>
  <c r="BE262" i="1"/>
  <c r="AU237" i="1"/>
  <c r="AV237" i="1"/>
  <c r="AW237" i="1"/>
  <c r="AX237" i="1"/>
  <c r="BE237" i="1"/>
  <c r="AU403" i="1"/>
  <c r="AV403" i="1"/>
  <c r="AW403" i="1"/>
  <c r="AX403" i="1"/>
  <c r="BE403" i="1"/>
  <c r="AU165" i="1"/>
  <c r="AV165" i="1"/>
  <c r="AW165" i="1"/>
  <c r="AX165" i="1"/>
  <c r="BE165" i="1"/>
  <c r="AU298" i="1"/>
  <c r="AV298" i="1"/>
  <c r="AW298" i="1"/>
  <c r="AX298" i="1"/>
  <c r="BE298" i="1"/>
  <c r="AU146" i="1"/>
  <c r="AV146" i="1"/>
  <c r="AW146" i="1"/>
  <c r="AX146" i="1"/>
  <c r="BE146" i="1"/>
  <c r="AU413" i="1"/>
  <c r="AV413" i="1"/>
  <c r="AW413" i="1"/>
  <c r="AX413" i="1"/>
  <c r="BE413" i="1"/>
  <c r="AU178" i="1"/>
  <c r="AV178" i="1"/>
  <c r="AW178" i="1"/>
  <c r="AX178" i="1"/>
  <c r="BE178" i="1"/>
  <c r="AU292" i="1"/>
  <c r="AV292" i="1"/>
  <c r="AW292" i="1"/>
  <c r="AX292" i="1"/>
  <c r="BE292" i="1"/>
  <c r="AU348" i="1"/>
  <c r="AV348" i="1"/>
  <c r="AW348" i="1"/>
  <c r="AX348" i="1"/>
  <c r="BE348" i="1"/>
  <c r="AU206" i="1"/>
  <c r="AV206" i="1"/>
  <c r="AW206" i="1"/>
  <c r="AX206" i="1"/>
  <c r="BE206" i="1"/>
  <c r="AU164" i="1"/>
  <c r="AV164" i="1"/>
  <c r="AW164" i="1"/>
  <c r="AX164" i="1"/>
  <c r="BE164" i="1"/>
  <c r="AU167" i="1"/>
  <c r="AV167" i="1"/>
  <c r="AW167" i="1"/>
  <c r="AX167" i="1"/>
  <c r="BE167" i="1"/>
  <c r="AU160" i="1"/>
  <c r="AV160" i="1"/>
  <c r="AW160" i="1"/>
  <c r="AX160" i="1"/>
  <c r="BE160" i="1"/>
  <c r="AU378" i="1"/>
  <c r="AV378" i="1"/>
  <c r="AW378" i="1"/>
  <c r="AX378" i="1"/>
  <c r="BE378" i="1"/>
  <c r="AU151" i="1"/>
  <c r="AV151" i="1"/>
  <c r="AW151" i="1"/>
  <c r="AX151" i="1"/>
  <c r="BE151" i="1"/>
  <c r="AU302" i="1"/>
  <c r="AV302" i="1"/>
  <c r="AW302" i="1"/>
  <c r="AX302" i="1"/>
  <c r="BE302" i="1"/>
  <c r="AU397" i="1"/>
  <c r="AV397" i="1"/>
  <c r="AW397" i="1"/>
  <c r="AX397" i="1"/>
  <c r="BE397" i="1"/>
  <c r="AU437" i="1"/>
  <c r="AV437" i="1"/>
  <c r="AW437" i="1"/>
  <c r="AX437" i="1"/>
  <c r="BE437" i="1"/>
  <c r="AU133" i="1"/>
  <c r="AV133" i="1"/>
  <c r="AW133" i="1"/>
  <c r="AX133" i="1"/>
  <c r="BE133" i="1"/>
  <c r="AU356" i="1"/>
  <c r="AV356" i="1"/>
  <c r="AW356" i="1"/>
  <c r="AX356" i="1"/>
  <c r="BE356" i="1"/>
  <c r="AU421" i="1"/>
  <c r="AV421" i="1"/>
  <c r="AW421" i="1"/>
  <c r="AX421" i="1"/>
  <c r="BE421" i="1"/>
  <c r="AU390" i="1"/>
  <c r="AV390" i="1"/>
  <c r="AW390" i="1"/>
  <c r="AX390" i="1"/>
  <c r="BE390" i="1"/>
  <c r="AU308" i="1"/>
  <c r="AV308" i="1"/>
  <c r="AW308" i="1"/>
  <c r="AX308" i="1"/>
  <c r="BE308" i="1"/>
  <c r="AU301" i="1"/>
  <c r="AV301" i="1"/>
  <c r="AW301" i="1"/>
  <c r="AX301" i="1"/>
  <c r="BE301" i="1"/>
  <c r="AU286" i="1"/>
  <c r="AV286" i="1"/>
  <c r="AW286" i="1"/>
  <c r="AX286" i="1"/>
  <c r="BE286" i="1"/>
  <c r="AU140" i="1"/>
  <c r="AV140" i="1"/>
  <c r="AW140" i="1"/>
  <c r="AX140" i="1"/>
  <c r="BE140" i="1"/>
  <c r="AU112" i="1"/>
  <c r="AV112" i="1"/>
  <c r="AW112" i="1"/>
  <c r="AX112" i="1"/>
  <c r="BE112" i="1"/>
  <c r="AU226" i="1"/>
  <c r="AV226" i="1"/>
  <c r="AW226" i="1"/>
  <c r="AX226" i="1"/>
  <c r="BE226" i="1"/>
  <c r="AU404" i="1"/>
  <c r="AV404" i="1"/>
  <c r="AW404" i="1"/>
  <c r="AX404" i="1"/>
  <c r="BE404" i="1"/>
  <c r="AU201" i="1"/>
  <c r="AV201" i="1"/>
  <c r="AW201" i="1"/>
  <c r="AX201" i="1"/>
  <c r="BE201" i="1"/>
  <c r="AU427" i="1"/>
  <c r="AV427" i="1"/>
  <c r="AW427" i="1"/>
  <c r="AX427" i="1"/>
  <c r="BE427" i="1"/>
  <c r="AU458" i="1"/>
  <c r="AV458" i="1"/>
  <c r="AW458" i="1"/>
  <c r="AX458" i="1"/>
  <c r="BE458" i="1"/>
  <c r="AU294" i="1"/>
  <c r="AV294" i="1"/>
  <c r="AW294" i="1"/>
  <c r="AX294" i="1"/>
  <c r="BE294" i="1"/>
  <c r="AU211" i="1"/>
  <c r="AV211" i="1"/>
  <c r="AW211" i="1"/>
  <c r="AX211" i="1"/>
  <c r="BE211" i="1"/>
  <c r="AU472" i="1"/>
  <c r="AV472" i="1"/>
  <c r="AW472" i="1"/>
  <c r="AX472" i="1"/>
  <c r="BE472" i="1"/>
  <c r="AU179" i="1"/>
  <c r="AV179" i="1"/>
  <c r="AW179" i="1"/>
  <c r="AX179" i="1"/>
  <c r="BE179" i="1"/>
  <c r="AU190" i="1"/>
  <c r="AV190" i="1"/>
  <c r="AW190" i="1"/>
  <c r="AX190" i="1"/>
  <c r="BE190" i="1"/>
  <c r="AU238" i="1"/>
  <c r="AV238" i="1"/>
  <c r="AW238" i="1"/>
  <c r="AX238" i="1"/>
  <c r="BE238" i="1"/>
  <c r="AU440" i="1"/>
  <c r="AV440" i="1"/>
  <c r="AW440" i="1"/>
  <c r="AX440" i="1"/>
  <c r="BE440" i="1"/>
  <c r="AU279" i="1"/>
  <c r="AV279" i="1"/>
  <c r="AW279" i="1"/>
  <c r="AX279" i="1"/>
  <c r="BE279" i="1"/>
  <c r="AU371" i="1"/>
  <c r="AV371" i="1"/>
  <c r="AW371" i="1"/>
  <c r="AX371" i="1"/>
  <c r="BE371" i="1"/>
  <c r="AU218" i="1"/>
  <c r="AV218" i="1"/>
  <c r="AW218" i="1"/>
  <c r="AX218" i="1"/>
  <c r="BE218" i="1"/>
  <c r="AU379" i="1"/>
  <c r="AV379" i="1"/>
  <c r="AW379" i="1"/>
  <c r="AX379" i="1"/>
  <c r="BE379" i="1"/>
  <c r="AU362" i="1"/>
  <c r="AV362" i="1"/>
  <c r="AW362" i="1"/>
  <c r="AX362" i="1"/>
  <c r="BE362" i="1"/>
  <c r="AU202" i="1"/>
  <c r="AV202" i="1"/>
  <c r="AW202" i="1"/>
  <c r="AX202" i="1"/>
  <c r="BE202" i="1"/>
  <c r="AU255" i="1"/>
  <c r="AV255" i="1"/>
  <c r="AW255" i="1"/>
  <c r="AX255" i="1"/>
  <c r="BE255" i="1"/>
  <c r="AU358" i="1"/>
  <c r="AV358" i="1"/>
  <c r="AW358" i="1"/>
  <c r="AX358" i="1"/>
  <c r="BE358" i="1"/>
  <c r="AU439" i="1"/>
  <c r="AV439" i="1"/>
  <c r="AW439" i="1"/>
  <c r="AX439" i="1"/>
  <c r="BE439" i="1"/>
  <c r="AU278" i="1"/>
  <c r="AV278" i="1"/>
  <c r="AW278" i="1"/>
  <c r="AX278" i="1"/>
  <c r="BE278" i="1"/>
  <c r="AU155" i="1"/>
  <c r="AV155" i="1"/>
  <c r="AW155" i="1"/>
  <c r="AX155" i="1"/>
  <c r="BE155" i="1"/>
  <c r="AU183" i="1"/>
  <c r="AV183" i="1"/>
  <c r="AW183" i="1"/>
  <c r="AX183" i="1"/>
  <c r="BE183" i="1"/>
  <c r="AU207" i="1"/>
  <c r="AV207" i="1"/>
  <c r="AW207" i="1"/>
  <c r="AX207" i="1"/>
  <c r="BE207" i="1"/>
  <c r="AU242" i="1"/>
  <c r="AV242" i="1"/>
  <c r="AW242" i="1"/>
  <c r="AX242" i="1"/>
  <c r="BE242" i="1"/>
  <c r="AU280" i="1"/>
  <c r="AV280" i="1"/>
  <c r="AW280" i="1"/>
  <c r="AX280" i="1"/>
  <c r="BE280" i="1"/>
  <c r="AU281" i="1"/>
  <c r="AV281" i="1"/>
  <c r="AW281" i="1"/>
  <c r="AX281" i="1"/>
  <c r="BE281" i="1"/>
  <c r="AU291" i="1"/>
  <c r="AV291" i="1"/>
  <c r="AW291" i="1"/>
  <c r="AX291" i="1"/>
  <c r="BE291" i="1"/>
  <c r="AU331" i="1"/>
  <c r="AV331" i="1"/>
  <c r="AW331" i="1"/>
  <c r="AX331" i="1"/>
  <c r="BE331" i="1"/>
  <c r="AU327" i="1"/>
  <c r="AV327" i="1"/>
  <c r="AW327" i="1"/>
  <c r="AX327" i="1"/>
  <c r="BE327" i="1"/>
  <c r="AU349" i="1"/>
  <c r="AV349" i="1"/>
  <c r="AW349" i="1"/>
  <c r="AX349" i="1"/>
  <c r="BE349" i="1"/>
  <c r="AS271" i="1"/>
  <c r="AS445" i="1"/>
  <c r="AS337" i="1"/>
  <c r="AS357" i="1"/>
  <c r="AS368" i="1"/>
  <c r="AS310" i="1"/>
  <c r="AS260" i="1"/>
  <c r="AS449" i="1"/>
  <c r="AS300" i="1"/>
  <c r="AS315" i="1"/>
  <c r="AS325" i="1"/>
  <c r="AS217" i="1"/>
  <c r="AS424" i="1"/>
  <c r="AS321" i="1"/>
  <c r="AS316" i="1"/>
  <c r="AS400" i="1"/>
  <c r="AS150" i="1"/>
  <c r="AS351" i="1"/>
  <c r="AS180" i="1"/>
  <c r="AS284" i="1"/>
  <c r="AS334" i="1"/>
  <c r="AS184" i="1"/>
  <c r="AS392" i="1"/>
  <c r="AS369" i="1"/>
  <c r="AS252" i="1"/>
  <c r="AS154" i="1"/>
  <c r="AS120" i="1"/>
  <c r="AS470" i="1"/>
  <c r="AS446" i="1"/>
  <c r="AS448" i="1"/>
  <c r="AS354" i="1"/>
  <c r="AS143" i="1"/>
  <c r="AS163" i="1"/>
  <c r="AS256" i="1"/>
  <c r="AS340" i="1"/>
  <c r="AS272" i="1"/>
  <c r="AS459" i="1"/>
  <c r="AS434" i="1"/>
  <c r="AS426" i="1"/>
  <c r="AS187" i="1"/>
  <c r="AS435" i="1"/>
  <c r="AS267" i="1"/>
  <c r="AS324" i="1"/>
  <c r="AS288" i="1"/>
  <c r="AS290" i="1"/>
  <c r="AS131" i="1"/>
  <c r="AS119" i="1"/>
  <c r="AS170" i="1"/>
  <c r="AS244" i="1"/>
  <c r="AS345" i="1"/>
  <c r="AS411" i="1"/>
  <c r="AS466" i="1"/>
  <c r="AS215" i="1"/>
  <c r="AS309" i="1"/>
  <c r="AS452" i="1"/>
  <c r="AS305" i="1"/>
  <c r="AS408" i="1"/>
  <c r="AS264" i="1"/>
  <c r="AS269" i="1"/>
  <c r="AS414" i="1"/>
  <c r="AS208" i="1"/>
  <c r="AS148" i="1"/>
  <c r="AS138" i="1"/>
  <c r="AS319" i="1"/>
  <c r="AS432" i="1"/>
  <c r="AS443" i="1"/>
  <c r="AS188" i="1"/>
  <c r="AS444" i="1"/>
  <c r="AS247" i="1"/>
  <c r="AS219" i="1"/>
  <c r="AS181" i="1"/>
  <c r="AS243" i="1"/>
  <c r="AS341" i="1"/>
  <c r="AS336" i="1"/>
  <c r="AS203" i="1"/>
  <c r="AS245" i="1"/>
  <c r="AS135" i="1"/>
  <c r="AS166" i="1"/>
  <c r="AS147" i="1"/>
  <c r="AS329" i="1"/>
  <c r="AS126" i="1"/>
  <c r="AS296" i="1"/>
  <c r="AS388" i="1"/>
  <c r="AS395" i="1"/>
  <c r="AS338" i="1"/>
  <c r="AS415" i="1"/>
  <c r="AS409" i="1"/>
  <c r="AS216" i="1"/>
  <c r="AS374" i="1"/>
  <c r="AS307" i="1"/>
  <c r="AS401" i="1"/>
  <c r="AS385" i="1"/>
  <c r="AS375" i="1"/>
  <c r="AS422" i="1"/>
  <c r="AS122" i="1"/>
  <c r="AS471" i="1"/>
  <c r="AS461" i="1"/>
  <c r="AS186" i="1"/>
  <c r="AS389" i="1"/>
  <c r="AS453" i="1"/>
  <c r="AS355" i="1"/>
  <c r="AS130" i="1"/>
  <c r="AS393" i="1"/>
  <c r="AS333" i="1"/>
  <c r="AS177" i="1"/>
  <c r="AS225" i="1"/>
  <c r="AS391" i="1"/>
  <c r="AS139" i="1"/>
  <c r="AS145" i="1"/>
  <c r="AS210" i="1"/>
  <c r="AS450" i="1"/>
  <c r="AS372" i="1"/>
  <c r="AS204" i="1"/>
  <c r="AS335" i="1"/>
  <c r="AS454" i="1"/>
  <c r="AS171" i="1"/>
  <c r="AS125" i="1"/>
  <c r="AS304" i="1"/>
  <c r="AS153" i="1"/>
  <c r="AS387" i="1"/>
  <c r="AS134" i="1"/>
  <c r="AS132" i="1"/>
  <c r="AS402" i="1"/>
  <c r="AS326" i="1"/>
  <c r="AS365" i="1"/>
  <c r="AS328" i="1"/>
  <c r="AS168" i="1"/>
  <c r="AS192" i="1"/>
  <c r="AS364" i="1"/>
  <c r="AS221" i="1"/>
  <c r="AS347" i="1"/>
  <c r="AS253" i="1"/>
  <c r="AS312" i="1"/>
  <c r="AS114" i="1"/>
  <c r="AS460" i="1"/>
  <c r="AS287" i="1"/>
  <c r="AS416" i="1"/>
  <c r="AS297" i="1"/>
  <c r="AS469" i="1"/>
  <c r="AS241" i="1"/>
  <c r="AS343" i="1"/>
  <c r="AS377" i="1"/>
  <c r="AS436" i="1"/>
  <c r="AS258" i="1"/>
  <c r="AS257" i="1"/>
  <c r="AS442" i="1"/>
  <c r="AS182" i="1"/>
  <c r="AS339" i="1"/>
  <c r="AS262" i="1"/>
  <c r="AS237" i="1"/>
  <c r="AS403" i="1"/>
  <c r="AS165" i="1"/>
  <c r="AS298" i="1"/>
  <c r="AS146" i="1"/>
  <c r="AS413" i="1"/>
  <c r="AS178" i="1"/>
  <c r="AS292" i="1"/>
  <c r="AS348" i="1"/>
  <c r="AS206" i="1"/>
  <c r="AS164" i="1"/>
  <c r="AS167" i="1"/>
  <c r="AS160" i="1"/>
  <c r="AS378" i="1"/>
  <c r="AS151" i="1"/>
  <c r="AS302" i="1"/>
  <c r="AS397" i="1"/>
  <c r="AS437" i="1"/>
  <c r="AS133" i="1"/>
  <c r="AS356" i="1"/>
  <c r="AS421" i="1"/>
  <c r="AS390" i="1"/>
  <c r="AS308" i="1"/>
  <c r="AS301" i="1"/>
  <c r="AS286" i="1"/>
  <c r="AS140" i="1"/>
  <c r="AS112" i="1"/>
  <c r="AS226" i="1"/>
  <c r="AS404" i="1"/>
  <c r="AS201" i="1"/>
  <c r="AS427" i="1"/>
  <c r="AS458" i="1"/>
  <c r="AS294" i="1"/>
  <c r="AS211" i="1"/>
  <c r="AS472" i="1"/>
  <c r="AS179" i="1"/>
  <c r="AS190" i="1"/>
  <c r="AS238" i="1"/>
  <c r="AS440" i="1"/>
  <c r="AS279" i="1"/>
  <c r="AS371" i="1"/>
  <c r="AS218" i="1"/>
  <c r="AS379" i="1"/>
  <c r="AS362" i="1"/>
  <c r="AS202" i="1"/>
  <c r="AS255" i="1"/>
  <c r="AS358" i="1"/>
  <c r="AS439" i="1"/>
  <c r="AS278" i="1"/>
  <c r="AS155" i="1"/>
  <c r="AS183" i="1"/>
  <c r="AS207" i="1"/>
  <c r="AS242" i="1"/>
  <c r="AS280" i="1"/>
  <c r="AS281" i="1"/>
  <c r="AS291" i="1"/>
  <c r="AS331" i="1"/>
  <c r="AS327" i="1"/>
  <c r="AS349" i="1"/>
  <c r="AV428" i="1"/>
  <c r="AV467" i="1"/>
  <c r="AV447" i="1"/>
  <c r="AV386" i="1"/>
  <c r="AV420" i="1"/>
  <c r="AV396" i="1"/>
  <c r="AV457" i="1"/>
  <c r="AV418" i="1"/>
  <c r="AV419" i="1"/>
  <c r="AV463" i="1"/>
  <c r="AV110" i="1"/>
  <c r="AV468" i="1"/>
  <c r="AV433" i="1"/>
  <c r="AW468" i="1"/>
  <c r="AW110" i="1"/>
  <c r="AW463" i="1"/>
  <c r="AW419" i="1"/>
  <c r="AW418" i="1"/>
  <c r="AW457" i="1"/>
  <c r="AW396" i="1"/>
  <c r="AW420" i="1"/>
  <c r="AW386" i="1"/>
  <c r="AW447" i="1"/>
  <c r="AW467" i="1"/>
  <c r="AW428" i="1"/>
  <c r="AW433" i="1"/>
  <c r="AU468" i="1"/>
  <c r="AU110" i="1"/>
  <c r="AU463" i="1"/>
  <c r="AU419" i="1"/>
  <c r="AU418" i="1"/>
  <c r="AU457" i="1"/>
  <c r="AU396" i="1"/>
  <c r="AU420" i="1"/>
  <c r="AU386" i="1"/>
  <c r="AU447" i="1"/>
  <c r="AU467" i="1"/>
  <c r="AU428" i="1"/>
  <c r="AU433" i="1"/>
  <c r="AR433" i="1"/>
  <c r="AQ433" i="1"/>
  <c r="AO419" i="1"/>
  <c r="AS419" i="1"/>
  <c r="AT419" i="1"/>
  <c r="AX419" i="1"/>
  <c r="BC419" i="1"/>
  <c r="BE419" i="1"/>
  <c r="AO599" i="1"/>
  <c r="AT599" i="1"/>
  <c r="BC599" i="1"/>
  <c r="AO183" i="1"/>
  <c r="AT183" i="1"/>
  <c r="BC183" i="1"/>
  <c r="AO280" i="1"/>
  <c r="AT280" i="1"/>
  <c r="BC280" i="1"/>
  <c r="AO626" i="1"/>
  <c r="AT626" i="1"/>
  <c r="BC626" i="1"/>
  <c r="AO418" i="1"/>
  <c r="AS418" i="1"/>
  <c r="AT418" i="1"/>
  <c r="AX418" i="1"/>
  <c r="BC418" i="1"/>
  <c r="BE418" i="1"/>
  <c r="AO457" i="1"/>
  <c r="AS457" i="1"/>
  <c r="AT457" i="1"/>
  <c r="AX457" i="1"/>
  <c r="BC457" i="1"/>
  <c r="BE457" i="1"/>
  <c r="AO396" i="1"/>
  <c r="AS396" i="1"/>
  <c r="AT396" i="1"/>
  <c r="AX396" i="1"/>
  <c r="BC396" i="1"/>
  <c r="BE396" i="1"/>
  <c r="AO155" i="1"/>
  <c r="AT155" i="1"/>
  <c r="BC155" i="1"/>
  <c r="AO562" i="1"/>
  <c r="AT562" i="1"/>
  <c r="BC562" i="1"/>
  <c r="AO291" i="1"/>
  <c r="AT291" i="1"/>
  <c r="BC291" i="1"/>
  <c r="AO242" i="1"/>
  <c r="AT242" i="1"/>
  <c r="BC242" i="1"/>
  <c r="AO420" i="1"/>
  <c r="AS420" i="1"/>
  <c r="AT420" i="1"/>
  <c r="AX420" i="1"/>
  <c r="BC420" i="1"/>
  <c r="BE420" i="1"/>
  <c r="AO281" i="1"/>
  <c r="AT281" i="1"/>
  <c r="BC281" i="1"/>
  <c r="AO386" i="1"/>
  <c r="AS386" i="1"/>
  <c r="AT386" i="1"/>
  <c r="AX386" i="1"/>
  <c r="BC386" i="1"/>
  <c r="BE386" i="1"/>
  <c r="AO447" i="1"/>
  <c r="AS447" i="1"/>
  <c r="AT447" i="1"/>
  <c r="AX447" i="1"/>
  <c r="BC447" i="1"/>
  <c r="BE447" i="1"/>
  <c r="AO467" i="1"/>
  <c r="AS467" i="1"/>
  <c r="AT467" i="1"/>
  <c r="AX467" i="1"/>
  <c r="BC467" i="1"/>
  <c r="BE467" i="1"/>
  <c r="AO331" i="1"/>
  <c r="AT331" i="1"/>
  <c r="BC331" i="1"/>
  <c r="AO207" i="1"/>
  <c r="AT207" i="1"/>
  <c r="BC207" i="1"/>
  <c r="AO428" i="1"/>
  <c r="AS428" i="1"/>
  <c r="AT428" i="1"/>
  <c r="AX428" i="1"/>
  <c r="BC428" i="1"/>
  <c r="BE428" i="1"/>
  <c r="AO271" i="1"/>
  <c r="AT271" i="1"/>
  <c r="BC271" i="1"/>
  <c r="AO445" i="1"/>
  <c r="AT445" i="1"/>
  <c r="BC445" i="1"/>
  <c r="AO337" i="1"/>
  <c r="AT337" i="1"/>
  <c r="BC337" i="1"/>
  <c r="AO497" i="1"/>
  <c r="AT497" i="1"/>
  <c r="BC497" i="1"/>
  <c r="AO619" i="1"/>
  <c r="AT619" i="1"/>
  <c r="BC619" i="1"/>
  <c r="AO357" i="1"/>
  <c r="AT357" i="1"/>
  <c r="BC357" i="1"/>
  <c r="AO368" i="1"/>
  <c r="AT368" i="1"/>
  <c r="BC368" i="1"/>
  <c r="AO310" i="1"/>
  <c r="AT310" i="1"/>
  <c r="BC310" i="1"/>
  <c r="AO260" i="1"/>
  <c r="AT260" i="1"/>
  <c r="BC260" i="1"/>
  <c r="AO449" i="1"/>
  <c r="AT449" i="1"/>
  <c r="BC449" i="1"/>
  <c r="AO300" i="1"/>
  <c r="AT300" i="1"/>
  <c r="BC300" i="1"/>
  <c r="AO315" i="1"/>
  <c r="AT315" i="1"/>
  <c r="BC315" i="1"/>
  <c r="AO519" i="1"/>
  <c r="AT519" i="1"/>
  <c r="BC519" i="1"/>
  <c r="AO325" i="1"/>
  <c r="AT325" i="1"/>
  <c r="BC325" i="1"/>
  <c r="AO217" i="1"/>
  <c r="AT217" i="1"/>
  <c r="BC217" i="1"/>
  <c r="AO424" i="1"/>
  <c r="AT424" i="1"/>
  <c r="BC424" i="1"/>
  <c r="AO321" i="1"/>
  <c r="AT321" i="1"/>
  <c r="BC321" i="1"/>
  <c r="AO316" i="1"/>
  <c r="AT316" i="1"/>
  <c r="BC316" i="1"/>
  <c r="AO400" i="1"/>
  <c r="AT400" i="1"/>
  <c r="BC400" i="1"/>
  <c r="AO150" i="1"/>
  <c r="AT150" i="1"/>
  <c r="BC150" i="1"/>
  <c r="AO500" i="1"/>
  <c r="AT500" i="1"/>
  <c r="BC500" i="1"/>
  <c r="AO520" i="1"/>
  <c r="AT520" i="1"/>
  <c r="BC520" i="1"/>
  <c r="AO351" i="1"/>
  <c r="AT351" i="1"/>
  <c r="BC351" i="1"/>
  <c r="AO180" i="1"/>
  <c r="AT180" i="1"/>
  <c r="BC180" i="1"/>
  <c r="AO503" i="1"/>
  <c r="AT503" i="1"/>
  <c r="BC503" i="1"/>
  <c r="AO284" i="1"/>
  <c r="AT284" i="1"/>
  <c r="BC284" i="1"/>
  <c r="AO498" i="1"/>
  <c r="AT498" i="1"/>
  <c r="BC498" i="1"/>
  <c r="AO490" i="1"/>
  <c r="AT490" i="1"/>
  <c r="BC490" i="1"/>
  <c r="AO334" i="1"/>
  <c r="AT334" i="1"/>
  <c r="BC334" i="1"/>
  <c r="AO184" i="1"/>
  <c r="AT184" i="1"/>
  <c r="BC184" i="1"/>
  <c r="AO392" i="1"/>
  <c r="AT392" i="1"/>
  <c r="BC392" i="1"/>
  <c r="AO369" i="1"/>
  <c r="AT369" i="1"/>
  <c r="BC369" i="1"/>
  <c r="AO252" i="1"/>
  <c r="AT252" i="1"/>
  <c r="BC252" i="1"/>
  <c r="AO154" i="1"/>
  <c r="AT154" i="1"/>
  <c r="BC154" i="1"/>
  <c r="AO120" i="1"/>
  <c r="AT120" i="1"/>
  <c r="BC120" i="1"/>
  <c r="AO521" i="1"/>
  <c r="AT521" i="1"/>
  <c r="BC521" i="1"/>
  <c r="AO470" i="1"/>
  <c r="AT470" i="1"/>
  <c r="BC470" i="1"/>
  <c r="AO446" i="1"/>
  <c r="AT446" i="1"/>
  <c r="BC446" i="1"/>
  <c r="AO474" i="1"/>
  <c r="AT474" i="1"/>
  <c r="BC474" i="1"/>
  <c r="AO493" i="1"/>
  <c r="AT493" i="1"/>
  <c r="BC493" i="1"/>
  <c r="AO448" i="1"/>
  <c r="AT448" i="1"/>
  <c r="BC448" i="1"/>
  <c r="AO354" i="1"/>
  <c r="AT354" i="1"/>
  <c r="BC354" i="1"/>
  <c r="AO143" i="1"/>
  <c r="AT143" i="1"/>
  <c r="BC143" i="1"/>
  <c r="AO163" i="1"/>
  <c r="AT163" i="1"/>
  <c r="BC163" i="1"/>
  <c r="AO256" i="1"/>
  <c r="AT256" i="1"/>
  <c r="BC256" i="1"/>
  <c r="AO340" i="1"/>
  <c r="AT340" i="1"/>
  <c r="BC340" i="1"/>
  <c r="AO272" i="1"/>
  <c r="AT272" i="1"/>
  <c r="BC272" i="1"/>
  <c r="AO459" i="1"/>
  <c r="AT459" i="1"/>
  <c r="BC459" i="1"/>
  <c r="AO434" i="1"/>
  <c r="AT434" i="1"/>
  <c r="BC434" i="1"/>
  <c r="AO571" i="1"/>
  <c r="AT571" i="1"/>
  <c r="BC571" i="1"/>
  <c r="AO426" i="1"/>
  <c r="AT426" i="1"/>
  <c r="BC426" i="1"/>
  <c r="AO187" i="1"/>
  <c r="AT187" i="1"/>
  <c r="BC187" i="1"/>
  <c r="AO435" i="1"/>
  <c r="AT435" i="1"/>
  <c r="BC435" i="1"/>
  <c r="AO267" i="1"/>
  <c r="AT267" i="1"/>
  <c r="BC267" i="1"/>
  <c r="AO324" i="1"/>
  <c r="AT324" i="1"/>
  <c r="BC324" i="1"/>
  <c r="AO288" i="1"/>
  <c r="AT288" i="1"/>
  <c r="BC288" i="1"/>
  <c r="AO290" i="1"/>
  <c r="AT290" i="1"/>
  <c r="BC290" i="1"/>
  <c r="AO131" i="1"/>
  <c r="AT131" i="1"/>
  <c r="BC131" i="1"/>
  <c r="AO119" i="1"/>
  <c r="AT119" i="1"/>
  <c r="BC119" i="1"/>
  <c r="AO170" i="1"/>
  <c r="AT170" i="1"/>
  <c r="BC170" i="1"/>
  <c r="AO244" i="1"/>
  <c r="AT244" i="1"/>
  <c r="BC244" i="1"/>
  <c r="AO345" i="1"/>
  <c r="AT345" i="1"/>
  <c r="BC345" i="1"/>
  <c r="AO411" i="1"/>
  <c r="AT411" i="1"/>
  <c r="BC411" i="1"/>
  <c r="AO466" i="1"/>
  <c r="AT466" i="1"/>
  <c r="BC466" i="1"/>
  <c r="AO215" i="1"/>
  <c r="AT215" i="1"/>
  <c r="BC215" i="1"/>
  <c r="AO309" i="1"/>
  <c r="AT309" i="1"/>
  <c r="BC309" i="1"/>
  <c r="AO452" i="1"/>
  <c r="AT452" i="1"/>
  <c r="BC452" i="1"/>
  <c r="AO305" i="1"/>
  <c r="AT305" i="1"/>
  <c r="BC305" i="1"/>
  <c r="AO408" i="1"/>
  <c r="AT408" i="1"/>
  <c r="BC408" i="1"/>
  <c r="AO264" i="1"/>
  <c r="AT264" i="1"/>
  <c r="BC264" i="1"/>
  <c r="AO269" i="1"/>
  <c r="AT269" i="1"/>
  <c r="BC269" i="1"/>
  <c r="AO414" i="1"/>
  <c r="AT414" i="1"/>
  <c r="BC414" i="1"/>
  <c r="AO526" i="1"/>
  <c r="AT526" i="1"/>
  <c r="BC526" i="1"/>
  <c r="AO208" i="1"/>
  <c r="AT208" i="1"/>
  <c r="BC208" i="1"/>
  <c r="AO148" i="1"/>
  <c r="AT148" i="1"/>
  <c r="BC148" i="1"/>
  <c r="AO138" i="1"/>
  <c r="AT138" i="1"/>
  <c r="BC138" i="1"/>
  <c r="AO527" i="1"/>
  <c r="AT527" i="1"/>
  <c r="BC527" i="1"/>
  <c r="AO319" i="1"/>
  <c r="AT319" i="1"/>
  <c r="BC319" i="1"/>
  <c r="AO432" i="1"/>
  <c r="AT432" i="1"/>
  <c r="BC432" i="1"/>
  <c r="AO443" i="1"/>
  <c r="AT443" i="1"/>
  <c r="BC443" i="1"/>
  <c r="AO188" i="1"/>
  <c r="AT188" i="1"/>
  <c r="BC188" i="1"/>
  <c r="AO444" i="1"/>
  <c r="AT444" i="1"/>
  <c r="BC444" i="1"/>
  <c r="AO247" i="1"/>
  <c r="AT247" i="1"/>
  <c r="BC247" i="1"/>
  <c r="AO219" i="1"/>
  <c r="AT219" i="1"/>
  <c r="BC219" i="1"/>
  <c r="AO522" i="1"/>
  <c r="AT522" i="1"/>
  <c r="BC522" i="1"/>
  <c r="AO181" i="1"/>
  <c r="AT181" i="1"/>
  <c r="BC181" i="1"/>
  <c r="AO243" i="1"/>
  <c r="AT243" i="1"/>
  <c r="BC243" i="1"/>
  <c r="AO341" i="1"/>
  <c r="AT341" i="1"/>
  <c r="BC341" i="1"/>
  <c r="AO523" i="1"/>
  <c r="AT523" i="1"/>
  <c r="BC523" i="1"/>
  <c r="AO483" i="1"/>
  <c r="AT483" i="1"/>
  <c r="BC483" i="1"/>
  <c r="AO336" i="1"/>
  <c r="AT336" i="1"/>
  <c r="BC336" i="1"/>
  <c r="AO203" i="1"/>
  <c r="AT203" i="1"/>
  <c r="BC203" i="1"/>
  <c r="AO245" i="1"/>
  <c r="AT245" i="1"/>
  <c r="BC245" i="1"/>
  <c r="AO135" i="1"/>
  <c r="AT135" i="1"/>
  <c r="BC135" i="1"/>
  <c r="AO166" i="1"/>
  <c r="AT166" i="1"/>
  <c r="BC166" i="1"/>
  <c r="AO588" i="1"/>
  <c r="AT588" i="1"/>
  <c r="BC588" i="1"/>
  <c r="AO147" i="1"/>
  <c r="AT147" i="1"/>
  <c r="BC147" i="1"/>
  <c r="AO329" i="1"/>
  <c r="AT329" i="1"/>
  <c r="BC329" i="1"/>
  <c r="AO126" i="1"/>
  <c r="AT126" i="1"/>
  <c r="BC126" i="1"/>
  <c r="AO296" i="1"/>
  <c r="AT296" i="1"/>
  <c r="BC296" i="1"/>
  <c r="AO524" i="1"/>
  <c r="AT524" i="1"/>
  <c r="BC524" i="1"/>
  <c r="AO388" i="1"/>
  <c r="AT388" i="1"/>
  <c r="BC388" i="1"/>
  <c r="AO395" i="1"/>
  <c r="AT395" i="1"/>
  <c r="BC395" i="1"/>
  <c r="AO338" i="1"/>
  <c r="AT338" i="1"/>
  <c r="BC338" i="1"/>
  <c r="AO415" i="1"/>
  <c r="AT415" i="1"/>
  <c r="BC415" i="1"/>
  <c r="AO409" i="1"/>
  <c r="AT409" i="1"/>
  <c r="BC409" i="1"/>
  <c r="AO216" i="1"/>
  <c r="AT216" i="1"/>
  <c r="BC216" i="1"/>
  <c r="AO374" i="1"/>
  <c r="AT374" i="1"/>
  <c r="BC374" i="1"/>
  <c r="AO484" i="1"/>
  <c r="AT484" i="1"/>
  <c r="BC484" i="1"/>
  <c r="AO307" i="1"/>
  <c r="AT307" i="1"/>
  <c r="BC307" i="1"/>
  <c r="AO536" i="1"/>
  <c r="AT536" i="1"/>
  <c r="BC536" i="1"/>
  <c r="AO528" i="1"/>
  <c r="AT528" i="1"/>
  <c r="BC528" i="1"/>
  <c r="AO401" i="1"/>
  <c r="AT401" i="1"/>
  <c r="BC401" i="1"/>
  <c r="AO579" i="1"/>
  <c r="AT579" i="1"/>
  <c r="BC579" i="1"/>
  <c r="AO534" i="1"/>
  <c r="AT534" i="1"/>
  <c r="BC534" i="1"/>
  <c r="AO385" i="1"/>
  <c r="AT385" i="1"/>
  <c r="BC385" i="1"/>
  <c r="AO608" i="1"/>
  <c r="AT608" i="1"/>
  <c r="BC608" i="1"/>
  <c r="AO375" i="1"/>
  <c r="AT375" i="1"/>
  <c r="BC375" i="1"/>
  <c r="AO422" i="1"/>
  <c r="AT422" i="1"/>
  <c r="BC422" i="1"/>
  <c r="AO122" i="1"/>
  <c r="AT122" i="1"/>
  <c r="BC122" i="1"/>
  <c r="AO580" i="1"/>
  <c r="AT580" i="1"/>
  <c r="BC580" i="1"/>
  <c r="AO471" i="1"/>
  <c r="AT471" i="1"/>
  <c r="BC471" i="1"/>
  <c r="AO481" i="1"/>
  <c r="AT481" i="1"/>
  <c r="BC481" i="1"/>
  <c r="AO613" i="1"/>
  <c r="AT613" i="1"/>
  <c r="BC613" i="1"/>
  <c r="AO461" i="1"/>
  <c r="AT461" i="1"/>
  <c r="BC461" i="1"/>
  <c r="AO186" i="1"/>
  <c r="AT186" i="1"/>
  <c r="BC186" i="1"/>
  <c r="AO389" i="1"/>
  <c r="AT389" i="1"/>
  <c r="BC389" i="1"/>
  <c r="AO453" i="1"/>
  <c r="AT453" i="1"/>
  <c r="BC453" i="1"/>
  <c r="AO355" i="1"/>
  <c r="AT355" i="1"/>
  <c r="BC355" i="1"/>
  <c r="AO130" i="1"/>
  <c r="AT130" i="1"/>
  <c r="BC130" i="1"/>
  <c r="AO393" i="1"/>
  <c r="AT393" i="1"/>
  <c r="BC393" i="1"/>
  <c r="AO563" i="1"/>
  <c r="AT563" i="1"/>
  <c r="BC563" i="1"/>
  <c r="AO333" i="1"/>
  <c r="AT333" i="1"/>
  <c r="BC333" i="1"/>
  <c r="AO177" i="1"/>
  <c r="AT177" i="1"/>
  <c r="BC177" i="1"/>
  <c r="AO225" i="1"/>
  <c r="AT225" i="1"/>
  <c r="BC225" i="1"/>
  <c r="AO391" i="1"/>
  <c r="AT391" i="1"/>
  <c r="BC391" i="1"/>
  <c r="AO139" i="1"/>
  <c r="AT139" i="1"/>
  <c r="BC139" i="1"/>
  <c r="AO145" i="1"/>
  <c r="AT145" i="1"/>
  <c r="BC145" i="1"/>
  <c r="AO210" i="1"/>
  <c r="AT210" i="1"/>
  <c r="BC210" i="1"/>
  <c r="AO450" i="1"/>
  <c r="AT450" i="1"/>
  <c r="BC450" i="1"/>
  <c r="AO372" i="1"/>
  <c r="AT372" i="1"/>
  <c r="BC372" i="1"/>
  <c r="AO607" i="1"/>
  <c r="AT607" i="1"/>
  <c r="BC607" i="1"/>
  <c r="AO204" i="1"/>
  <c r="AT204" i="1"/>
  <c r="BC204" i="1"/>
  <c r="AO335" i="1"/>
  <c r="AT335" i="1"/>
  <c r="BC335" i="1"/>
  <c r="AO454" i="1"/>
  <c r="AT454" i="1"/>
  <c r="BC454" i="1"/>
  <c r="AO171" i="1"/>
  <c r="AT171" i="1"/>
  <c r="BC171" i="1"/>
  <c r="AO125" i="1"/>
  <c r="AT125" i="1"/>
  <c r="BC125" i="1"/>
  <c r="AO304" i="1"/>
  <c r="AT304" i="1"/>
  <c r="BC304" i="1"/>
  <c r="AO153" i="1"/>
  <c r="AT153" i="1"/>
  <c r="BC153" i="1"/>
  <c r="AO584" i="1"/>
  <c r="AT584" i="1"/>
  <c r="BC584" i="1"/>
  <c r="AO387" i="1"/>
  <c r="AT387" i="1"/>
  <c r="BC387" i="1"/>
  <c r="AO543" i="1"/>
  <c r="AT543" i="1"/>
  <c r="BC543" i="1"/>
  <c r="AO134" i="1"/>
  <c r="AT134" i="1"/>
  <c r="BC134" i="1"/>
  <c r="AO575" i="1"/>
  <c r="AT575" i="1"/>
  <c r="BC575" i="1"/>
  <c r="AO132" i="1"/>
  <c r="AT132" i="1"/>
  <c r="BC132" i="1"/>
  <c r="AO402" i="1"/>
  <c r="AT402" i="1"/>
  <c r="BC402" i="1"/>
  <c r="AO326" i="1"/>
  <c r="AT326" i="1"/>
  <c r="BC326" i="1"/>
  <c r="AO365" i="1"/>
  <c r="AT365" i="1"/>
  <c r="BC365" i="1"/>
  <c r="AO328" i="1"/>
  <c r="AT328" i="1"/>
  <c r="BC328" i="1"/>
  <c r="AO168" i="1"/>
  <c r="AT168" i="1"/>
  <c r="BC168" i="1"/>
  <c r="AO192" i="1"/>
  <c r="AT192" i="1"/>
  <c r="BC192" i="1"/>
  <c r="AO602" i="1"/>
  <c r="AT602" i="1"/>
  <c r="BC602" i="1"/>
  <c r="AO364" i="1"/>
  <c r="AT364" i="1"/>
  <c r="BC364" i="1"/>
  <c r="AO221" i="1"/>
  <c r="AT221" i="1"/>
  <c r="BC221" i="1"/>
  <c r="AO347" i="1"/>
  <c r="AT347" i="1"/>
  <c r="BC347" i="1"/>
  <c r="AO253" i="1"/>
  <c r="AT253" i="1"/>
  <c r="BC253" i="1"/>
  <c r="AO566" i="1"/>
  <c r="AT566" i="1"/>
  <c r="BC566" i="1"/>
  <c r="AO312" i="1"/>
  <c r="AT312" i="1"/>
  <c r="BC312" i="1"/>
  <c r="AO114" i="1"/>
  <c r="AT114" i="1"/>
  <c r="BC114" i="1"/>
  <c r="AO510" i="1"/>
  <c r="AT510" i="1"/>
  <c r="BC510" i="1"/>
  <c r="AO552" i="1"/>
  <c r="AT552" i="1"/>
  <c r="BC552" i="1"/>
  <c r="AO529" i="1"/>
  <c r="AT529" i="1"/>
  <c r="BC529" i="1"/>
  <c r="AO460" i="1"/>
  <c r="AT460" i="1"/>
  <c r="BC460" i="1"/>
  <c r="AO287" i="1"/>
  <c r="AT287" i="1"/>
  <c r="BC287" i="1"/>
  <c r="AO416" i="1"/>
  <c r="AT416" i="1"/>
  <c r="BC416" i="1"/>
  <c r="AO511" i="1"/>
  <c r="AT511" i="1"/>
  <c r="BC511" i="1"/>
  <c r="AO297" i="1"/>
  <c r="AT297" i="1"/>
  <c r="BC297" i="1"/>
  <c r="AO530" i="1"/>
  <c r="AT530" i="1"/>
  <c r="BC530" i="1"/>
  <c r="AO469" i="1"/>
  <c r="AT469" i="1"/>
  <c r="BC469" i="1"/>
  <c r="AO241" i="1"/>
  <c r="AT241" i="1"/>
  <c r="BC241" i="1"/>
  <c r="AO343" i="1"/>
  <c r="AT343" i="1"/>
  <c r="BC343" i="1"/>
  <c r="AO377" i="1"/>
  <c r="AT377" i="1"/>
  <c r="BC377" i="1"/>
  <c r="AO436" i="1"/>
  <c r="AT436" i="1"/>
  <c r="BC436" i="1"/>
  <c r="AO258" i="1"/>
  <c r="AT258" i="1"/>
  <c r="BC258" i="1"/>
  <c r="AO570" i="1"/>
  <c r="AT570" i="1"/>
  <c r="BC570" i="1"/>
  <c r="AO257" i="1"/>
  <c r="AT257" i="1"/>
  <c r="BC257" i="1"/>
  <c r="AO442" i="1"/>
  <c r="AT442" i="1"/>
  <c r="BC442" i="1"/>
  <c r="AO182" i="1"/>
  <c r="AT182" i="1"/>
  <c r="BC182" i="1"/>
  <c r="AO339" i="1"/>
  <c r="AT339" i="1"/>
  <c r="BC339" i="1"/>
  <c r="AO262" i="1"/>
  <c r="AT262" i="1"/>
  <c r="BC262" i="1"/>
  <c r="AO237" i="1"/>
  <c r="AT237" i="1"/>
  <c r="BC237" i="1"/>
  <c r="AO403" i="1"/>
  <c r="AT403" i="1"/>
  <c r="BC403" i="1"/>
  <c r="AO165" i="1"/>
  <c r="AT165" i="1"/>
  <c r="BC165" i="1"/>
  <c r="AO298" i="1"/>
  <c r="AT298" i="1"/>
  <c r="BC298" i="1"/>
  <c r="AO146" i="1"/>
  <c r="AT146" i="1"/>
  <c r="BC146" i="1"/>
  <c r="AO413" i="1"/>
  <c r="AT413" i="1"/>
  <c r="BC413" i="1"/>
  <c r="AO553" i="1"/>
  <c r="AT553" i="1"/>
  <c r="BC553" i="1"/>
  <c r="AO178" i="1"/>
  <c r="AT178" i="1"/>
  <c r="BC178" i="1"/>
  <c r="AO292" i="1"/>
  <c r="AT292" i="1"/>
  <c r="BC292" i="1"/>
  <c r="AO508" i="1"/>
  <c r="AT508" i="1"/>
  <c r="BC508" i="1"/>
  <c r="AO348" i="1"/>
  <c r="AT348" i="1"/>
  <c r="BC348" i="1"/>
  <c r="AO206" i="1"/>
  <c r="AT206" i="1"/>
  <c r="BC206" i="1"/>
  <c r="AO164" i="1"/>
  <c r="AT164" i="1"/>
  <c r="BC164" i="1"/>
  <c r="AO625" i="1"/>
  <c r="AT625" i="1"/>
  <c r="BC625" i="1"/>
  <c r="AO167" i="1"/>
  <c r="AT167" i="1"/>
  <c r="BC167" i="1"/>
  <c r="AO160" i="1"/>
  <c r="AT160" i="1"/>
  <c r="BC160" i="1"/>
  <c r="AO378" i="1"/>
  <c r="AT378" i="1"/>
  <c r="BC378" i="1"/>
  <c r="AO151" i="1"/>
  <c r="AT151" i="1"/>
  <c r="BC151" i="1"/>
  <c r="AO302" i="1"/>
  <c r="AT302" i="1"/>
  <c r="BC302" i="1"/>
  <c r="AO397" i="1"/>
  <c r="AT397" i="1"/>
  <c r="BC397" i="1"/>
  <c r="AO437" i="1"/>
  <c r="AT437" i="1"/>
  <c r="BC437" i="1"/>
  <c r="AO582" i="1"/>
  <c r="AT582" i="1"/>
  <c r="BC582" i="1"/>
  <c r="AO133" i="1"/>
  <c r="AT133" i="1"/>
  <c r="BC133" i="1"/>
  <c r="AO356" i="1"/>
  <c r="AT356" i="1"/>
  <c r="BC356" i="1"/>
  <c r="AO421" i="1"/>
  <c r="AT421" i="1"/>
  <c r="BC421" i="1"/>
  <c r="AO390" i="1"/>
  <c r="AT390" i="1"/>
  <c r="BC390" i="1"/>
  <c r="AO308" i="1"/>
  <c r="AT308" i="1"/>
  <c r="BC308" i="1"/>
  <c r="AO301" i="1"/>
  <c r="AT301" i="1"/>
  <c r="BC301" i="1"/>
  <c r="AO286" i="1"/>
  <c r="AT286" i="1"/>
  <c r="BC286" i="1"/>
  <c r="AO140" i="1"/>
  <c r="AT140" i="1"/>
  <c r="BC140" i="1"/>
  <c r="AO517" i="1"/>
  <c r="AT517" i="1"/>
  <c r="BC517" i="1"/>
  <c r="AO112" i="1"/>
  <c r="AT112" i="1"/>
  <c r="BC112" i="1"/>
  <c r="AO226" i="1"/>
  <c r="AT226" i="1"/>
  <c r="BC226" i="1"/>
  <c r="AO404" i="1"/>
  <c r="AT404" i="1"/>
  <c r="BC404" i="1"/>
  <c r="AO201" i="1"/>
  <c r="AT201" i="1"/>
  <c r="BC201" i="1"/>
  <c r="AO427" i="1"/>
  <c r="AT427" i="1"/>
  <c r="BC427" i="1"/>
  <c r="AO458" i="1"/>
  <c r="AT458" i="1"/>
  <c r="BC458" i="1"/>
  <c r="AO294" i="1"/>
  <c r="AT294" i="1"/>
  <c r="BC294" i="1"/>
  <c r="AO211" i="1"/>
  <c r="AT211" i="1"/>
  <c r="BC211" i="1"/>
  <c r="AO472" i="1"/>
  <c r="AT472" i="1"/>
  <c r="BC472" i="1"/>
  <c r="AO179" i="1"/>
  <c r="AT179" i="1"/>
  <c r="BC179" i="1"/>
  <c r="AO190" i="1"/>
  <c r="AT190" i="1"/>
  <c r="BC190" i="1"/>
  <c r="AO238" i="1"/>
  <c r="AT238" i="1"/>
  <c r="BC238" i="1"/>
  <c r="AO440" i="1"/>
  <c r="AT440" i="1"/>
  <c r="BC440" i="1"/>
  <c r="AO279" i="1"/>
  <c r="AT279" i="1"/>
  <c r="BC279" i="1"/>
  <c r="AO371" i="1"/>
  <c r="AT371" i="1"/>
  <c r="BC371" i="1"/>
  <c r="AO218" i="1"/>
  <c r="AT218" i="1"/>
  <c r="BC218" i="1"/>
  <c r="AO525" i="1"/>
  <c r="AT525" i="1"/>
  <c r="BC525" i="1"/>
  <c r="AO379" i="1"/>
  <c r="AT379" i="1"/>
  <c r="BC379" i="1"/>
  <c r="AO362" i="1"/>
  <c r="AT362" i="1"/>
  <c r="BC362" i="1"/>
  <c r="AO202" i="1"/>
  <c r="AT202" i="1"/>
  <c r="BC202" i="1"/>
  <c r="AO495" i="1"/>
  <c r="AT495" i="1"/>
  <c r="BC495" i="1"/>
  <c r="AO531" i="1"/>
  <c r="AT531" i="1"/>
  <c r="BC531" i="1"/>
  <c r="AO560" i="1"/>
  <c r="AT560" i="1"/>
  <c r="BC560" i="1"/>
  <c r="AO255" i="1"/>
  <c r="AT255" i="1"/>
  <c r="BC255" i="1"/>
  <c r="AO358" i="1"/>
  <c r="AT358" i="1"/>
  <c r="BC358" i="1"/>
  <c r="AO554" i="1"/>
  <c r="AT554" i="1"/>
  <c r="BC554" i="1"/>
  <c r="AO439" i="1"/>
  <c r="AT439" i="1"/>
  <c r="BC439" i="1"/>
  <c r="AO617" i="1"/>
  <c r="AT617" i="1"/>
  <c r="BC617" i="1"/>
  <c r="AO278" i="1"/>
  <c r="AT278" i="1"/>
  <c r="BC278" i="1"/>
  <c r="AX463" i="1"/>
  <c r="BE463" i="1"/>
  <c r="AS463" i="1"/>
  <c r="AT463" i="1"/>
  <c r="BC463" i="1"/>
  <c r="AO463" i="1"/>
  <c r="AT349" i="1"/>
  <c r="BC349" i="1"/>
  <c r="AO349" i="1"/>
  <c r="AT327" i="1"/>
  <c r="BC327" i="1"/>
  <c r="AO327" i="1"/>
  <c r="AX110" i="1"/>
  <c r="BE110" i="1"/>
  <c r="AS110" i="1"/>
  <c r="AT110" i="1"/>
  <c r="BC110" i="1"/>
  <c r="AO110" i="1"/>
  <c r="AT496" i="1"/>
  <c r="BC496" i="1"/>
  <c r="AO496" i="1"/>
  <c r="AX468" i="1"/>
  <c r="BE468" i="1"/>
  <c r="AS468" i="1"/>
  <c r="AT468" i="1"/>
  <c r="BC468" i="1"/>
  <c r="AO468" i="1"/>
  <c r="AX433" i="1"/>
  <c r="BE433" i="1"/>
  <c r="AS433" i="1"/>
  <c r="AT433" i="1"/>
  <c r="BC433" i="1"/>
  <c r="AO433" i="1"/>
  <c r="Q469" i="1"/>
  <c r="R469" i="1"/>
  <c r="S469" i="1"/>
  <c r="Q377" i="1"/>
  <c r="R377" i="1"/>
  <c r="S377" i="1"/>
  <c r="Q368" i="1"/>
  <c r="R368" i="1"/>
  <c r="S368" i="1"/>
  <c r="Q451" i="1"/>
  <c r="R451" i="1"/>
  <c r="S451" i="1"/>
  <c r="Q400" i="1"/>
  <c r="R400" i="1"/>
  <c r="S400" i="1"/>
  <c r="Q438" i="1"/>
  <c r="R438" i="1"/>
  <c r="S438" i="1"/>
  <c r="V469" i="1"/>
  <c r="V377" i="1"/>
  <c r="V368" i="1"/>
  <c r="V451" i="1"/>
  <c r="V400" i="1"/>
  <c r="V438" i="1"/>
  <c r="O341" i="1"/>
  <c r="O588" i="1"/>
  <c r="O186" i="1"/>
  <c r="O457" i="1"/>
  <c r="O481" i="1"/>
  <c r="O214" i="1"/>
  <c r="O509" i="1"/>
  <c r="O473" i="1"/>
  <c r="O216" i="1"/>
  <c r="O415" i="1"/>
  <c r="O130" i="1"/>
  <c r="O274" i="1"/>
  <c r="O529" i="1"/>
  <c r="O617" i="1"/>
  <c r="O562" i="1"/>
  <c r="O306" i="1"/>
  <c r="O561" i="1"/>
  <c r="O136" i="1"/>
  <c r="O589" i="1"/>
  <c r="O392" i="1"/>
  <c r="O138" i="1"/>
  <c r="O263" i="1"/>
  <c r="O396" i="1"/>
  <c r="O489" i="1"/>
  <c r="O435" i="1"/>
  <c r="O414" i="1"/>
  <c r="O129" i="1"/>
  <c r="O393" i="1"/>
  <c r="O345" i="1"/>
  <c r="O141" i="1"/>
  <c r="O552" i="1"/>
  <c r="O486" i="1"/>
  <c r="O431" i="1"/>
  <c r="O287" i="1"/>
  <c r="O590" i="1"/>
  <c r="O452" i="1"/>
  <c r="O474" i="1"/>
  <c r="O475" i="1"/>
  <c r="O522" i="1"/>
  <c r="O372" i="1"/>
  <c r="O497" i="1"/>
  <c r="O411" i="1"/>
  <c r="O252" i="1"/>
  <c r="O206" i="1"/>
  <c r="O570" i="1"/>
  <c r="O209" i="1"/>
  <c r="O102" i="1"/>
  <c r="O549" i="1"/>
  <c r="O582" i="1"/>
  <c r="O294" i="1"/>
  <c r="O172" i="1"/>
  <c r="O528" i="1"/>
  <c r="O391" i="1"/>
  <c r="O434" i="1"/>
  <c r="O239" i="1"/>
  <c r="O335" i="1"/>
  <c r="O527" i="1"/>
  <c r="O500" i="1"/>
  <c r="O462" i="1"/>
  <c r="O140" i="1"/>
  <c r="O467" i="1"/>
  <c r="O336" i="1"/>
  <c r="O463" i="1"/>
  <c r="O363" i="1"/>
  <c r="O286" i="1"/>
  <c r="O547" i="1"/>
  <c r="O485" i="1"/>
  <c r="O133" i="1"/>
  <c r="O178" i="1"/>
  <c r="O132" i="1"/>
  <c r="O579" i="1"/>
  <c r="O122" i="1"/>
  <c r="O446" i="1"/>
  <c r="O615" i="1"/>
  <c r="O181" i="1"/>
  <c r="O521" i="1"/>
  <c r="O433" i="1"/>
  <c r="O326" i="1"/>
  <c r="O607" i="1"/>
  <c r="O466" i="1"/>
  <c r="O526" i="1"/>
  <c r="O183" i="1"/>
  <c r="O292" i="1"/>
  <c r="O125" i="1"/>
  <c r="O611" i="1"/>
  <c r="O520" i="1"/>
  <c r="O221" i="1"/>
  <c r="O619" i="1"/>
  <c r="O355" i="1"/>
  <c r="O194" i="1"/>
  <c r="O331" i="1"/>
  <c r="O483" i="1"/>
  <c r="O512" i="1"/>
  <c r="O146" i="1"/>
  <c r="O247" i="1"/>
  <c r="O380" i="1"/>
  <c r="O525" i="1"/>
  <c r="O388" i="1"/>
  <c r="O542" i="1"/>
  <c r="O135" i="1"/>
  <c r="O156" i="1"/>
  <c r="O492" i="1"/>
  <c r="O184" i="1"/>
  <c r="O281" i="1"/>
  <c r="O387" i="1"/>
  <c r="O490" i="1"/>
  <c r="O204" i="1"/>
  <c r="O373" i="1"/>
  <c r="O211" i="1"/>
  <c r="O340" i="1"/>
  <c r="O445" i="1"/>
  <c r="O338" i="1"/>
  <c r="O444" i="1"/>
  <c r="O348" i="1"/>
  <c r="O308" i="1"/>
  <c r="O511" i="1"/>
  <c r="O207" i="1"/>
  <c r="O572" i="1"/>
  <c r="O139" i="1"/>
  <c r="O246" i="1"/>
  <c r="O182" i="1"/>
  <c r="O314" i="1"/>
  <c r="O114" i="1"/>
  <c r="O339" i="1"/>
  <c r="O293" i="1"/>
  <c r="O167" i="1"/>
  <c r="O409" i="1"/>
  <c r="O540" i="1"/>
  <c r="O120" i="1"/>
  <c r="O447" i="1"/>
  <c r="O144" i="1"/>
  <c r="O417" i="1"/>
  <c r="O620" i="1"/>
  <c r="O420" i="1"/>
  <c r="O210" i="1"/>
  <c r="O126" i="1"/>
  <c r="O155" i="1"/>
  <c r="O143" i="1"/>
  <c r="O448" i="1"/>
  <c r="O149" i="1"/>
  <c r="O197" i="1"/>
  <c r="O484" i="1"/>
  <c r="O254" i="1"/>
  <c r="O517" i="1"/>
  <c r="O376" i="1"/>
  <c r="O256" i="1"/>
  <c r="O245" i="1"/>
  <c r="O154" i="1"/>
  <c r="O519" i="1"/>
  <c r="O459" i="1"/>
  <c r="O321" i="1"/>
  <c r="O598" i="1"/>
  <c r="O461" i="1"/>
  <c r="O170" i="1"/>
  <c r="O432" i="1"/>
  <c r="O413" i="1"/>
  <c r="O320" i="1"/>
  <c r="O480" i="1"/>
  <c r="O605" i="1"/>
  <c r="O188" i="1"/>
  <c r="O370" i="1"/>
  <c r="O165" i="1"/>
  <c r="O220" i="1"/>
  <c r="O352" i="1"/>
  <c r="O219" i="1"/>
  <c r="O468" i="1"/>
  <c r="O346" i="1"/>
  <c r="O427" i="1"/>
  <c r="O518" i="1"/>
  <c r="O395" i="1"/>
  <c r="O354" i="1"/>
  <c r="O337" i="1"/>
  <c r="O148" i="1"/>
  <c r="O357" i="1"/>
  <c r="O153" i="1"/>
  <c r="O196" i="1"/>
  <c r="O342" i="1"/>
  <c r="O524" i="1"/>
  <c r="O443" i="1"/>
  <c r="O329" i="1"/>
  <c r="O425" i="1"/>
  <c r="O487" i="1"/>
  <c r="O244" i="1"/>
  <c r="O262" i="1"/>
  <c r="O195" i="1"/>
  <c r="O152" i="1"/>
  <c r="O315" i="1"/>
  <c r="O191" i="1"/>
  <c r="O273" i="1"/>
  <c r="O384" i="1"/>
  <c r="O217" i="1"/>
  <c r="O423" i="1"/>
  <c r="O422" i="1"/>
  <c r="O458" i="1"/>
  <c r="O343" i="1"/>
  <c r="O369" i="1"/>
  <c r="O330" i="1"/>
  <c r="O251" i="1"/>
  <c r="O198" i="1"/>
  <c r="O151" i="1"/>
  <c r="O224" i="1"/>
  <c r="O258" i="1"/>
  <c r="O381" i="1"/>
  <c r="O312" i="1"/>
  <c r="O160" i="1"/>
  <c r="O305" i="1"/>
  <c r="O577" i="1"/>
  <c r="O382" i="1"/>
  <c r="O179" i="1"/>
  <c r="O285" i="1"/>
  <c r="O189" i="1"/>
  <c r="O455" i="1"/>
  <c r="O502" i="1"/>
  <c r="O539" i="1"/>
  <c r="O554" i="1"/>
  <c r="O469" i="1"/>
  <c r="O377" i="1"/>
  <c r="O368" i="1"/>
  <c r="O451" i="1"/>
  <c r="O319" i="1"/>
  <c r="O536" i="1"/>
  <c r="O616" i="1"/>
  <c r="O493" i="1"/>
  <c r="O400" i="1"/>
  <c r="O212" i="1"/>
  <c r="O438" i="1"/>
  <c r="O304" i="1"/>
  <c r="O333" i="1"/>
  <c r="R49" i="1"/>
  <c r="S49" i="1"/>
  <c r="T49" i="1"/>
  <c r="AE49" i="1"/>
  <c r="U49" i="1"/>
  <c r="AD49" i="1"/>
  <c r="J74" i="1"/>
  <c r="R74" i="1"/>
  <c r="S74" i="1"/>
  <c r="T74" i="1"/>
  <c r="AE74" i="1"/>
  <c r="U74" i="1"/>
  <c r="AD74" i="1"/>
  <c r="AB74" i="1"/>
  <c r="AB49" i="1"/>
  <c r="W74" i="1"/>
  <c r="X49" i="1"/>
  <c r="W49" i="1"/>
  <c r="V49" i="1"/>
  <c r="Y18" i="1"/>
  <c r="X18" i="1"/>
  <c r="U18" i="1"/>
  <c r="T18" i="1"/>
  <c r="F11" i="2"/>
  <c r="G11" i="2"/>
  <c r="I11" i="2"/>
  <c r="F12" i="2"/>
  <c r="G12" i="2"/>
  <c r="I12" i="2"/>
  <c r="F13" i="2"/>
  <c r="G13" i="2"/>
  <c r="I13" i="2"/>
  <c r="F14" i="2"/>
  <c r="G14" i="2"/>
  <c r="I14" i="2"/>
  <c r="F15" i="2"/>
  <c r="G15" i="2"/>
  <c r="I15" i="2"/>
  <c r="F16" i="2"/>
  <c r="G16" i="2"/>
  <c r="I16" i="2"/>
  <c r="F17" i="2"/>
  <c r="G17" i="2"/>
  <c r="I17" i="2"/>
  <c r="F18" i="2"/>
  <c r="G18" i="2"/>
  <c r="I18" i="2"/>
  <c r="F2" i="2"/>
  <c r="G2" i="2"/>
  <c r="I2" i="2"/>
  <c r="S18" i="1"/>
  <c r="O18" i="1"/>
  <c r="R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18" i="1"/>
  <c r="O27" i="1"/>
  <c r="P27" i="1"/>
  <c r="R27" i="1"/>
  <c r="S27" i="1"/>
  <c r="V27" i="1"/>
  <c r="O28" i="1"/>
  <c r="P28" i="1"/>
  <c r="R28" i="1"/>
  <c r="S28" i="1"/>
  <c r="V28" i="1"/>
  <c r="O29" i="1"/>
  <c r="P29" i="1"/>
  <c r="R29" i="1"/>
  <c r="S29" i="1"/>
  <c r="V29" i="1"/>
  <c r="O30" i="1"/>
  <c r="P30" i="1"/>
  <c r="R30" i="1"/>
  <c r="S30" i="1"/>
  <c r="V30" i="1"/>
  <c r="O31" i="1"/>
  <c r="P31" i="1"/>
  <c r="R31" i="1"/>
  <c r="S31" i="1"/>
  <c r="V31" i="1"/>
  <c r="O25" i="1"/>
  <c r="P25" i="1"/>
  <c r="R25" i="1"/>
  <c r="S25" i="1"/>
  <c r="V25" i="1"/>
  <c r="O26" i="1"/>
  <c r="P26" i="1"/>
  <c r="R26" i="1"/>
  <c r="S26" i="1"/>
  <c r="V26" i="1"/>
  <c r="O22" i="1"/>
  <c r="P22" i="1"/>
  <c r="R22" i="1"/>
  <c r="S22" i="1"/>
  <c r="V22" i="1"/>
  <c r="O23" i="1"/>
  <c r="P23" i="1"/>
  <c r="R23" i="1"/>
  <c r="S23" i="1"/>
  <c r="V23" i="1"/>
  <c r="O24" i="1"/>
  <c r="P24" i="1"/>
  <c r="R24" i="1"/>
  <c r="S24" i="1"/>
  <c r="V24" i="1"/>
  <c r="P19" i="1"/>
  <c r="P20" i="1"/>
  <c r="P21" i="1"/>
  <c r="P18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74" i="1"/>
  <c r="P50" i="1"/>
  <c r="P51" i="1"/>
  <c r="P52" i="1"/>
  <c r="P53" i="1"/>
  <c r="P54" i="1"/>
  <c r="P55" i="1"/>
  <c r="P56" i="1"/>
  <c r="P57" i="1"/>
  <c r="P58" i="1"/>
  <c r="P59" i="1"/>
  <c r="P61" i="1"/>
  <c r="P62" i="1"/>
  <c r="P63" i="1"/>
  <c r="P64" i="1"/>
  <c r="P65" i="1"/>
  <c r="P66" i="1"/>
  <c r="P67" i="1"/>
  <c r="P68" i="1"/>
  <c r="P69" i="1"/>
  <c r="P70" i="1"/>
  <c r="P49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50" i="1"/>
  <c r="O19" i="1"/>
  <c r="R19" i="1"/>
  <c r="O20" i="1"/>
  <c r="R20" i="1"/>
  <c r="O21" i="1"/>
  <c r="R21" i="1"/>
  <c r="P3" i="1"/>
  <c r="P4" i="1"/>
  <c r="P5" i="1"/>
  <c r="P6" i="1"/>
  <c r="P7" i="1"/>
  <c r="P8" i="1"/>
  <c r="P9" i="1"/>
  <c r="P10" i="1"/>
  <c r="P11" i="1"/>
  <c r="P12" i="1"/>
  <c r="P13" i="1"/>
  <c r="P14" i="1"/>
  <c r="O3" i="1"/>
  <c r="R3" i="1"/>
  <c r="O4" i="1"/>
  <c r="R4" i="1"/>
  <c r="O5" i="1"/>
  <c r="R5" i="1"/>
  <c r="O6" i="1"/>
  <c r="R6" i="1"/>
  <c r="O7" i="1"/>
  <c r="R7" i="1"/>
  <c r="O8" i="1"/>
  <c r="R8" i="1"/>
  <c r="O9" i="1"/>
  <c r="R9" i="1"/>
  <c r="O10" i="1"/>
  <c r="R10" i="1"/>
  <c r="O11" i="1"/>
  <c r="R11" i="1"/>
  <c r="O12" i="1"/>
  <c r="R12" i="1"/>
  <c r="O13" i="1"/>
  <c r="R13" i="1"/>
  <c r="O14" i="1"/>
  <c r="R14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49" i="1"/>
  <c r="S19" i="1"/>
  <c r="S20" i="1"/>
  <c r="S21" i="1"/>
  <c r="S3" i="1"/>
  <c r="S4" i="1"/>
  <c r="S5" i="1"/>
  <c r="S6" i="1"/>
  <c r="S7" i="1"/>
  <c r="S8" i="1"/>
  <c r="S9" i="1"/>
  <c r="S10" i="1"/>
  <c r="S11" i="1"/>
  <c r="S12" i="1"/>
  <c r="S13" i="1"/>
  <c r="S14" i="1"/>
  <c r="Q3" i="1"/>
  <c r="Q4" i="1"/>
  <c r="Q5" i="1"/>
  <c r="Q6" i="1"/>
  <c r="Q7" i="1"/>
  <c r="Q8" i="1"/>
  <c r="Q9" i="1"/>
  <c r="Q10" i="1"/>
  <c r="Q11" i="1"/>
  <c r="Q12" i="1"/>
  <c r="Q13" i="1"/>
  <c r="Q14" i="1"/>
  <c r="W469" i="1"/>
  <c r="W377" i="1"/>
  <c r="W368" i="1"/>
  <c r="W451" i="1"/>
  <c r="W400" i="1"/>
  <c r="W438" i="1"/>
  <c r="U469" i="1"/>
  <c r="U377" i="1"/>
  <c r="U368" i="1"/>
  <c r="U451" i="1"/>
  <c r="U400" i="1"/>
  <c r="U438" i="1"/>
  <c r="X74" i="1"/>
  <c r="V74" i="1"/>
  <c r="Z18" i="1"/>
  <c r="T304" i="1"/>
  <c r="AC304" i="1"/>
  <c r="X438" i="1"/>
  <c r="AE438" i="1"/>
  <c r="T438" i="1"/>
  <c r="AC438" i="1"/>
  <c r="T212" i="1"/>
  <c r="AC212" i="1"/>
  <c r="X400" i="1"/>
  <c r="AE400" i="1"/>
  <c r="T400" i="1"/>
  <c r="AC400" i="1"/>
  <c r="T493" i="1"/>
  <c r="AC493" i="1"/>
  <c r="T616" i="1"/>
  <c r="AC616" i="1"/>
  <c r="T536" i="1"/>
  <c r="AC536" i="1"/>
  <c r="T319" i="1"/>
  <c r="AC319" i="1"/>
  <c r="X451" i="1"/>
  <c r="AE451" i="1"/>
  <c r="T451" i="1"/>
  <c r="AC451" i="1"/>
  <c r="X368" i="1"/>
  <c r="AE368" i="1"/>
  <c r="T368" i="1"/>
  <c r="AC368" i="1"/>
  <c r="X377" i="1"/>
  <c r="AE377" i="1"/>
  <c r="T377" i="1"/>
  <c r="AC377" i="1"/>
  <c r="X469" i="1"/>
  <c r="AE469" i="1"/>
  <c r="T469" i="1"/>
  <c r="AC469" i="1"/>
  <c r="T554" i="1"/>
  <c r="AC554" i="1"/>
  <c r="T539" i="1"/>
  <c r="AC539" i="1"/>
  <c r="T502" i="1"/>
  <c r="AC502" i="1"/>
  <c r="T455" i="1"/>
  <c r="AC455" i="1"/>
  <c r="T189" i="1"/>
  <c r="AC189" i="1"/>
  <c r="T285" i="1"/>
  <c r="AC285" i="1"/>
  <c r="T179" i="1"/>
  <c r="AC179" i="1"/>
  <c r="T382" i="1"/>
  <c r="AC382" i="1"/>
  <c r="T577" i="1"/>
  <c r="AC577" i="1"/>
  <c r="T305" i="1"/>
  <c r="AC305" i="1"/>
  <c r="T160" i="1"/>
  <c r="AC160" i="1"/>
  <c r="T312" i="1"/>
  <c r="AC312" i="1"/>
  <c r="T381" i="1"/>
  <c r="AC381" i="1"/>
  <c r="T258" i="1"/>
  <c r="AC258" i="1"/>
  <c r="T224" i="1"/>
  <c r="AC224" i="1"/>
  <c r="T151" i="1"/>
  <c r="AC151" i="1"/>
  <c r="T198" i="1"/>
  <c r="AC198" i="1"/>
  <c r="T251" i="1"/>
  <c r="AC251" i="1"/>
  <c r="T330" i="1"/>
  <c r="AC330" i="1"/>
  <c r="T369" i="1"/>
  <c r="AC369" i="1"/>
  <c r="T343" i="1"/>
  <c r="AC343" i="1"/>
  <c r="T458" i="1"/>
  <c r="AC458" i="1"/>
  <c r="T422" i="1"/>
  <c r="AC422" i="1"/>
  <c r="T423" i="1"/>
  <c r="AC423" i="1"/>
  <c r="T217" i="1"/>
  <c r="AC217" i="1"/>
  <c r="T384" i="1"/>
  <c r="AC384" i="1"/>
  <c r="T273" i="1"/>
  <c r="AC273" i="1"/>
  <c r="T191" i="1"/>
  <c r="AC191" i="1"/>
  <c r="T315" i="1"/>
  <c r="AC315" i="1"/>
  <c r="T152" i="1"/>
  <c r="AC152" i="1"/>
  <c r="T195" i="1"/>
  <c r="AC195" i="1"/>
  <c r="T262" i="1"/>
  <c r="AC262" i="1"/>
  <c r="T244" i="1"/>
  <c r="AC244" i="1"/>
  <c r="T487" i="1"/>
  <c r="AC487" i="1"/>
  <c r="T425" i="1"/>
  <c r="AC425" i="1"/>
  <c r="T329" i="1"/>
  <c r="AC329" i="1"/>
  <c r="T443" i="1"/>
  <c r="AC443" i="1"/>
  <c r="T524" i="1"/>
  <c r="AC524" i="1"/>
  <c r="T342" i="1"/>
  <c r="AC342" i="1"/>
  <c r="T196" i="1"/>
  <c r="AC196" i="1"/>
  <c r="T153" i="1"/>
  <c r="AC153" i="1"/>
  <c r="T357" i="1"/>
  <c r="AC357" i="1"/>
  <c r="T148" i="1"/>
  <c r="AC148" i="1"/>
  <c r="T337" i="1"/>
  <c r="AC337" i="1"/>
  <c r="T354" i="1"/>
  <c r="AC354" i="1"/>
  <c r="T395" i="1"/>
  <c r="AC395" i="1"/>
  <c r="T518" i="1"/>
  <c r="AC518" i="1"/>
  <c r="T427" i="1"/>
  <c r="AC427" i="1"/>
  <c r="T346" i="1"/>
  <c r="AC346" i="1"/>
  <c r="T468" i="1"/>
  <c r="AC468" i="1"/>
  <c r="T219" i="1"/>
  <c r="AC219" i="1"/>
  <c r="T352" i="1"/>
  <c r="AC352" i="1"/>
  <c r="T220" i="1"/>
  <c r="AC220" i="1"/>
  <c r="T165" i="1"/>
  <c r="AC165" i="1"/>
  <c r="T370" i="1"/>
  <c r="AC370" i="1"/>
  <c r="T188" i="1"/>
  <c r="AC188" i="1"/>
  <c r="T605" i="1"/>
  <c r="AC605" i="1"/>
  <c r="T480" i="1"/>
  <c r="AC480" i="1"/>
  <c r="T320" i="1"/>
  <c r="AC320" i="1"/>
  <c r="T413" i="1"/>
  <c r="AC413" i="1"/>
  <c r="T432" i="1"/>
  <c r="AC432" i="1"/>
  <c r="T170" i="1"/>
  <c r="AC170" i="1"/>
  <c r="T461" i="1"/>
  <c r="AC461" i="1"/>
  <c r="T598" i="1"/>
  <c r="AC598" i="1"/>
  <c r="T321" i="1"/>
  <c r="AC321" i="1"/>
  <c r="T459" i="1"/>
  <c r="AC459" i="1"/>
  <c r="T519" i="1"/>
  <c r="AC519" i="1"/>
  <c r="T154" i="1"/>
  <c r="AC154" i="1"/>
  <c r="T245" i="1"/>
  <c r="AC245" i="1"/>
  <c r="T256" i="1"/>
  <c r="AC256" i="1"/>
  <c r="T376" i="1"/>
  <c r="AC376" i="1"/>
  <c r="T517" i="1"/>
  <c r="AC517" i="1"/>
  <c r="T254" i="1"/>
  <c r="AC254" i="1"/>
  <c r="T484" i="1"/>
  <c r="AC484" i="1"/>
  <c r="T197" i="1"/>
  <c r="AC197" i="1"/>
  <c r="T149" i="1"/>
  <c r="AC149" i="1"/>
  <c r="T448" i="1"/>
  <c r="AC448" i="1"/>
  <c r="T143" i="1"/>
  <c r="AC143" i="1"/>
  <c r="T155" i="1"/>
  <c r="AC155" i="1"/>
  <c r="T126" i="1"/>
  <c r="AC126" i="1"/>
  <c r="T210" i="1"/>
  <c r="AC210" i="1"/>
  <c r="T420" i="1"/>
  <c r="AC420" i="1"/>
  <c r="T620" i="1"/>
  <c r="AC620" i="1"/>
  <c r="T417" i="1"/>
  <c r="AC417" i="1"/>
  <c r="T144" i="1"/>
  <c r="AC144" i="1"/>
  <c r="T447" i="1"/>
  <c r="AC447" i="1"/>
  <c r="T120" i="1"/>
  <c r="AC120" i="1"/>
  <c r="T540" i="1"/>
  <c r="AC540" i="1"/>
  <c r="T409" i="1"/>
  <c r="AC409" i="1"/>
  <c r="T167" i="1"/>
  <c r="AC167" i="1"/>
  <c r="T293" i="1"/>
  <c r="AC293" i="1"/>
  <c r="T339" i="1"/>
  <c r="AC339" i="1"/>
  <c r="T114" i="1"/>
  <c r="AC114" i="1"/>
  <c r="T314" i="1"/>
  <c r="AC314" i="1"/>
  <c r="T182" i="1"/>
  <c r="AC182" i="1"/>
  <c r="T246" i="1"/>
  <c r="AC246" i="1"/>
  <c r="T139" i="1"/>
  <c r="AC139" i="1"/>
  <c r="T572" i="1"/>
  <c r="AC572" i="1"/>
  <c r="T207" i="1"/>
  <c r="AC207" i="1"/>
  <c r="T511" i="1"/>
  <c r="AC511" i="1"/>
  <c r="T308" i="1"/>
  <c r="AC308" i="1"/>
  <c r="T348" i="1"/>
  <c r="AC348" i="1"/>
  <c r="T444" i="1"/>
  <c r="AC444" i="1"/>
  <c r="T338" i="1"/>
  <c r="AC338" i="1"/>
  <c r="T445" i="1"/>
  <c r="AC445" i="1"/>
  <c r="T340" i="1"/>
  <c r="AC340" i="1"/>
  <c r="T211" i="1"/>
  <c r="AC211" i="1"/>
  <c r="T373" i="1"/>
  <c r="AC373" i="1"/>
  <c r="T204" i="1"/>
  <c r="AC204" i="1"/>
  <c r="T490" i="1"/>
  <c r="AC490" i="1"/>
  <c r="T387" i="1"/>
  <c r="AC387" i="1"/>
  <c r="T281" i="1"/>
  <c r="AC281" i="1"/>
  <c r="T184" i="1"/>
  <c r="AC184" i="1"/>
  <c r="T492" i="1"/>
  <c r="AC492" i="1"/>
  <c r="T156" i="1"/>
  <c r="AC156" i="1"/>
  <c r="T135" i="1"/>
  <c r="AC135" i="1"/>
  <c r="T542" i="1"/>
  <c r="AC542" i="1"/>
  <c r="T388" i="1"/>
  <c r="AC388" i="1"/>
  <c r="T525" i="1"/>
  <c r="AC525" i="1"/>
  <c r="T380" i="1"/>
  <c r="AC380" i="1"/>
  <c r="T247" i="1"/>
  <c r="AC247" i="1"/>
  <c r="T146" i="1"/>
  <c r="AC146" i="1"/>
  <c r="T512" i="1"/>
  <c r="AC512" i="1"/>
  <c r="T483" i="1"/>
  <c r="AC483" i="1"/>
  <c r="T331" i="1"/>
  <c r="AC331" i="1"/>
  <c r="T194" i="1"/>
  <c r="AC194" i="1"/>
  <c r="T355" i="1"/>
  <c r="AC355" i="1"/>
  <c r="T619" i="1"/>
  <c r="AC619" i="1"/>
  <c r="T221" i="1"/>
  <c r="AC221" i="1"/>
  <c r="T520" i="1"/>
  <c r="AC520" i="1"/>
  <c r="T611" i="1"/>
  <c r="AC611" i="1"/>
  <c r="T125" i="1"/>
  <c r="AC125" i="1"/>
  <c r="T292" i="1"/>
  <c r="AC292" i="1"/>
  <c r="T183" i="1"/>
  <c r="AC183" i="1"/>
  <c r="T526" i="1"/>
  <c r="AC526" i="1"/>
  <c r="T466" i="1"/>
  <c r="AC466" i="1"/>
  <c r="T607" i="1"/>
  <c r="AC607" i="1"/>
  <c r="T326" i="1"/>
  <c r="AC326" i="1"/>
  <c r="T433" i="1"/>
  <c r="AC433" i="1"/>
  <c r="T521" i="1"/>
  <c r="AC521" i="1"/>
  <c r="T181" i="1"/>
  <c r="AC181" i="1"/>
  <c r="T615" i="1"/>
  <c r="AC615" i="1"/>
  <c r="T446" i="1"/>
  <c r="AC446" i="1"/>
  <c r="T122" i="1"/>
  <c r="AC122" i="1"/>
  <c r="T579" i="1"/>
  <c r="AC579" i="1"/>
  <c r="T132" i="1"/>
  <c r="AC132" i="1"/>
  <c r="T178" i="1"/>
  <c r="AC178" i="1"/>
  <c r="T133" i="1"/>
  <c r="AC133" i="1"/>
  <c r="T485" i="1"/>
  <c r="AC485" i="1"/>
  <c r="T547" i="1"/>
  <c r="AC547" i="1"/>
  <c r="T286" i="1"/>
  <c r="AC286" i="1"/>
  <c r="T363" i="1"/>
  <c r="AC363" i="1"/>
  <c r="T463" i="1"/>
  <c r="AC463" i="1"/>
  <c r="T336" i="1"/>
  <c r="AC336" i="1"/>
  <c r="T467" i="1"/>
  <c r="AC467" i="1"/>
  <c r="T140" i="1"/>
  <c r="AC140" i="1"/>
  <c r="T462" i="1"/>
  <c r="AC462" i="1"/>
  <c r="T500" i="1"/>
  <c r="AC500" i="1"/>
  <c r="T527" i="1"/>
  <c r="AC527" i="1"/>
  <c r="T335" i="1"/>
  <c r="AC335" i="1"/>
  <c r="T239" i="1"/>
  <c r="AC239" i="1"/>
  <c r="T434" i="1"/>
  <c r="AC434" i="1"/>
  <c r="T391" i="1"/>
  <c r="AC391" i="1"/>
  <c r="T528" i="1"/>
  <c r="AC528" i="1"/>
  <c r="T172" i="1"/>
  <c r="AC172" i="1"/>
  <c r="T294" i="1"/>
  <c r="AC294" i="1"/>
  <c r="T582" i="1"/>
  <c r="AC582" i="1"/>
  <c r="T549" i="1"/>
  <c r="AC549" i="1"/>
  <c r="T102" i="1"/>
  <c r="AC102" i="1"/>
  <c r="T209" i="1"/>
  <c r="AC209" i="1"/>
  <c r="T570" i="1"/>
  <c r="AC570" i="1"/>
  <c r="T206" i="1"/>
  <c r="AC206" i="1"/>
  <c r="T252" i="1"/>
  <c r="AC252" i="1"/>
  <c r="T411" i="1"/>
  <c r="AC411" i="1"/>
  <c r="T497" i="1"/>
  <c r="AC497" i="1"/>
  <c r="T372" i="1"/>
  <c r="AC372" i="1"/>
  <c r="T522" i="1"/>
  <c r="AC522" i="1"/>
  <c r="T475" i="1"/>
  <c r="AC475" i="1"/>
  <c r="T474" i="1"/>
  <c r="AC474" i="1"/>
  <c r="T452" i="1"/>
  <c r="AC452" i="1"/>
  <c r="T590" i="1"/>
  <c r="AC590" i="1"/>
  <c r="T287" i="1"/>
  <c r="AC287" i="1"/>
  <c r="T431" i="1"/>
  <c r="AC431" i="1"/>
  <c r="T486" i="1"/>
  <c r="AC486" i="1"/>
  <c r="T552" i="1"/>
  <c r="AC552" i="1"/>
  <c r="T141" i="1"/>
  <c r="AC141" i="1"/>
  <c r="T345" i="1"/>
  <c r="AC345" i="1"/>
  <c r="T393" i="1"/>
  <c r="AC393" i="1"/>
  <c r="T129" i="1"/>
  <c r="AC129" i="1"/>
  <c r="T414" i="1"/>
  <c r="AC414" i="1"/>
  <c r="T435" i="1"/>
  <c r="AC435" i="1"/>
  <c r="T489" i="1"/>
  <c r="AC489" i="1"/>
  <c r="T396" i="1"/>
  <c r="AC396" i="1"/>
  <c r="T263" i="1"/>
  <c r="AC263" i="1"/>
  <c r="T138" i="1"/>
  <c r="AC138" i="1"/>
  <c r="T392" i="1"/>
  <c r="AC392" i="1"/>
  <c r="T589" i="1"/>
  <c r="AC589" i="1"/>
  <c r="T136" i="1"/>
  <c r="AC136" i="1"/>
  <c r="T561" i="1"/>
  <c r="AC561" i="1"/>
  <c r="T306" i="1"/>
  <c r="AC306" i="1"/>
  <c r="T562" i="1"/>
  <c r="AC562" i="1"/>
  <c r="T617" i="1"/>
  <c r="AC617" i="1"/>
  <c r="T529" i="1"/>
  <c r="AC529" i="1"/>
  <c r="T274" i="1"/>
  <c r="AC274" i="1"/>
  <c r="T130" i="1"/>
  <c r="AC130" i="1"/>
  <c r="T415" i="1"/>
  <c r="AC415" i="1"/>
  <c r="T216" i="1"/>
  <c r="AC216" i="1"/>
  <c r="T473" i="1"/>
  <c r="AC473" i="1"/>
  <c r="T509" i="1"/>
  <c r="AC509" i="1"/>
  <c r="T214" i="1"/>
  <c r="AC214" i="1"/>
  <c r="T481" i="1"/>
  <c r="AC481" i="1"/>
  <c r="T457" i="1"/>
  <c r="AC457" i="1"/>
  <c r="T186" i="1"/>
  <c r="AC186" i="1"/>
  <c r="T341" i="1"/>
  <c r="AC341" i="1"/>
  <c r="T588" i="1"/>
  <c r="AC588" i="1"/>
  <c r="T333" i="1"/>
  <c r="AC333" i="1"/>
  <c r="U96" i="1"/>
  <c r="AD96" i="1"/>
  <c r="U95" i="1"/>
  <c r="AD95" i="1"/>
  <c r="U94" i="1"/>
  <c r="AD94" i="1"/>
  <c r="U93" i="1"/>
  <c r="AD93" i="1"/>
  <c r="U92" i="1"/>
  <c r="AD92" i="1"/>
  <c r="U91" i="1"/>
  <c r="AD91" i="1"/>
  <c r="U90" i="1"/>
  <c r="AD90" i="1"/>
  <c r="U89" i="1"/>
  <c r="AD89" i="1"/>
  <c r="U88" i="1"/>
  <c r="AD88" i="1"/>
  <c r="U87" i="1"/>
  <c r="AD87" i="1"/>
  <c r="U86" i="1"/>
  <c r="AD86" i="1"/>
  <c r="U85" i="1"/>
  <c r="AD85" i="1"/>
  <c r="U84" i="1"/>
  <c r="AD84" i="1"/>
  <c r="U83" i="1"/>
  <c r="AD83" i="1"/>
  <c r="U82" i="1"/>
  <c r="AD82" i="1"/>
  <c r="U81" i="1"/>
  <c r="AD81" i="1"/>
  <c r="U80" i="1"/>
  <c r="AD80" i="1"/>
  <c r="U79" i="1"/>
  <c r="AD79" i="1"/>
  <c r="U78" i="1"/>
  <c r="AD78" i="1"/>
  <c r="U77" i="1"/>
  <c r="AD77" i="1"/>
  <c r="U76" i="1"/>
  <c r="AD76" i="1"/>
  <c r="U75" i="1"/>
  <c r="AD75" i="1"/>
  <c r="Y74" i="1"/>
  <c r="AF74" i="1"/>
  <c r="U70" i="1"/>
  <c r="AD70" i="1"/>
  <c r="U69" i="1"/>
  <c r="AD69" i="1"/>
  <c r="U68" i="1"/>
  <c r="AD68" i="1"/>
  <c r="U67" i="1"/>
  <c r="AD67" i="1"/>
  <c r="U66" i="1"/>
  <c r="AD66" i="1"/>
  <c r="U65" i="1"/>
  <c r="AD65" i="1"/>
  <c r="U64" i="1"/>
  <c r="AD64" i="1"/>
  <c r="U63" i="1"/>
  <c r="AD63" i="1"/>
  <c r="U62" i="1"/>
  <c r="AD62" i="1"/>
  <c r="U61" i="1"/>
  <c r="AD61" i="1"/>
  <c r="U60" i="1"/>
  <c r="AD60" i="1"/>
  <c r="U59" i="1"/>
  <c r="AD59" i="1"/>
  <c r="U58" i="1"/>
  <c r="AD58" i="1"/>
  <c r="U57" i="1"/>
  <c r="AD57" i="1"/>
  <c r="U56" i="1"/>
  <c r="AD56" i="1"/>
  <c r="U55" i="1"/>
  <c r="AD55" i="1"/>
  <c r="U54" i="1"/>
  <c r="AD54" i="1"/>
  <c r="U53" i="1"/>
  <c r="AD53" i="1"/>
  <c r="U52" i="1"/>
  <c r="AD52" i="1"/>
  <c r="U51" i="1"/>
  <c r="AD51" i="1"/>
  <c r="U50" i="1"/>
  <c r="AD50" i="1"/>
  <c r="Y49" i="1"/>
  <c r="AF49" i="1"/>
  <c r="V21" i="1"/>
  <c r="V20" i="1"/>
  <c r="V19" i="1"/>
  <c r="AA18" i="1"/>
  <c r="AG18" i="1"/>
  <c r="W18" i="1"/>
  <c r="V18" i="1"/>
  <c r="W14" i="1"/>
  <c r="AF14" i="1"/>
  <c r="W13" i="1"/>
  <c r="AF13" i="1"/>
  <c r="W12" i="1"/>
  <c r="AF12" i="1"/>
  <c r="W11" i="1"/>
  <c r="AF11" i="1"/>
  <c r="W10" i="1"/>
  <c r="W9" i="1"/>
  <c r="AF9" i="1"/>
  <c r="W8" i="1"/>
  <c r="AF8" i="1"/>
  <c r="W7" i="1"/>
  <c r="AF7" i="1"/>
  <c r="W6" i="1"/>
  <c r="AF6" i="1"/>
  <c r="W5" i="1"/>
  <c r="AF5" i="1"/>
  <c r="W4" i="1"/>
  <c r="AF4" i="1"/>
  <c r="W3" i="1"/>
  <c r="AF3" i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" i="4"/>
  <c r="J3" i="3"/>
  <c r="J4" i="3"/>
  <c r="J5" i="3"/>
  <c r="J6" i="3"/>
  <c r="J7" i="3"/>
  <c r="J8" i="3"/>
  <c r="J9" i="3"/>
  <c r="J10" i="3"/>
  <c r="J11" i="3"/>
  <c r="J12" i="3"/>
  <c r="J13" i="3"/>
  <c r="J2" i="3"/>
  <c r="I3" i="2"/>
  <c r="I4" i="2"/>
  <c r="I5" i="2"/>
  <c r="I6" i="2"/>
  <c r="I7" i="2"/>
  <c r="I8" i="2"/>
  <c r="I9" i="2"/>
  <c r="I10" i="2"/>
  <c r="H3" i="3"/>
  <c r="H4" i="3"/>
  <c r="H5" i="3"/>
  <c r="H6" i="3"/>
  <c r="H7" i="3"/>
  <c r="H8" i="3"/>
  <c r="H9" i="3"/>
  <c r="H10" i="3"/>
  <c r="H11" i="3"/>
  <c r="H12" i="3"/>
  <c r="H13" i="3"/>
  <c r="H2" i="3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G2" i="3"/>
  <c r="G3" i="2"/>
  <c r="G4" i="2"/>
  <c r="G5" i="2"/>
  <c r="G6" i="2"/>
  <c r="G7" i="2"/>
  <c r="G8" i="2"/>
  <c r="G9" i="2"/>
  <c r="G10" i="2"/>
  <c r="F3" i="2"/>
  <c r="F4" i="2"/>
  <c r="F5" i="2"/>
  <c r="F6" i="2"/>
  <c r="F7" i="2"/>
  <c r="F8" i="2"/>
  <c r="F9" i="2"/>
  <c r="F10" i="2"/>
  <c r="G3" i="3"/>
  <c r="G4" i="3"/>
  <c r="G5" i="3"/>
  <c r="G6" i="3"/>
  <c r="G7" i="3"/>
  <c r="G8" i="3"/>
  <c r="G9" i="3"/>
  <c r="G10" i="3"/>
  <c r="G11" i="3"/>
  <c r="G12" i="3"/>
  <c r="G13" i="3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" i="5"/>
</calcChain>
</file>

<file path=xl/comments1.xml><?xml version="1.0" encoding="utf-8"?>
<comments xmlns="http://schemas.openxmlformats.org/spreadsheetml/2006/main">
  <authors>
    <author>Andrew Gearhart</author>
  </authors>
  <commentList>
    <comment ref="AK1" authorId="0">
      <text>
        <r>
          <rPr>
            <b/>
            <sz val="9"/>
            <color indexed="81"/>
            <rFont val="Calibri"/>
            <family val="2"/>
          </rPr>
          <t>Andrew Gearhart:</t>
        </r>
        <r>
          <rPr>
            <sz val="9"/>
            <color indexed="81"/>
            <rFont val="Calibri"/>
            <family val="2"/>
          </rPr>
          <t xml:space="preserve">
Assumes that we have a temporary block of C (ijk loop order) that we fit in cache, but don't write to slow memory inside the k loop. Still need to fit three blocks in cache, but only perform 2b^2 words inside k loop.</t>
        </r>
      </text>
    </comment>
    <comment ref="AM1" authorId="0">
      <text>
        <r>
          <rPr>
            <b/>
            <sz val="9"/>
            <color indexed="81"/>
            <rFont val="Calibri"/>
            <family val="2"/>
          </rPr>
          <t>Andrew Gearhart:</t>
        </r>
        <r>
          <rPr>
            <sz val="9"/>
            <color indexed="81"/>
            <rFont val="Calibri"/>
            <family val="2"/>
          </rPr>
          <t xml:space="preserve">
Andrew Gearhart:
Assumes that we write to C in slow memory inside the k loop. Still need to fit three blocks in cache, but only perform 2b^2 words inside k loop.</t>
        </r>
      </text>
    </comment>
    <comment ref="Q2" authorId="0">
      <text>
        <r>
          <rPr>
            <b/>
            <sz val="9"/>
            <color indexed="81"/>
            <rFont val="Calibri"/>
            <family val="2"/>
          </rPr>
          <t>Andrew Gearhart:</t>
        </r>
        <r>
          <rPr>
            <sz val="9"/>
            <color indexed="81"/>
            <rFont val="Calibri"/>
            <family val="2"/>
          </rPr>
          <t xml:space="preserve">
Assumes that we have a temporary block of C (ijk loop order) that we fit in cache, but don't write to slow memory inside the k loop. Still need to fit three blocks in cache, but only perform 2b^2 words inside k loop.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>Andrew Gearhart:</t>
        </r>
        <r>
          <rPr>
            <sz val="9"/>
            <color indexed="81"/>
            <rFont val="Calibri"/>
            <family val="2"/>
          </rPr>
          <t xml:space="preserve">
Column O (C in M) does not count the word movement in the ij loops due to  load/storing of the temporary block of C. This column attempts to include that cost.
Words moved: 2b^2 (N/b)^2 + 2b^2(N/b)^3 = 2N^2(1+N/b)
Flops = 2*N^3
Flop/Word = N/(1+N/b)</t>
        </r>
      </text>
    </comment>
    <comment ref="S2" authorId="0">
      <text>
        <r>
          <rPr>
            <b/>
            <sz val="9"/>
            <color indexed="81"/>
            <rFont val="Calibri"/>
            <family val="2"/>
          </rPr>
          <t>Andrew Gearhart:</t>
        </r>
        <r>
          <rPr>
            <sz val="9"/>
            <color indexed="81"/>
            <rFont val="Calibri"/>
            <family val="2"/>
          </rPr>
          <t xml:space="preserve">
Andrew Gearhart:
Assumes that we write to C in slow memory inside the k loop. Still need to fit three blocks in cache, but only perform 2b^2 words inside k loop.</t>
        </r>
      </text>
    </comment>
    <comment ref="H16" authorId="0">
      <text>
        <r>
          <rPr>
            <b/>
            <sz val="9"/>
            <color indexed="81"/>
            <rFont val="Calibri"/>
            <family val="2"/>
          </rPr>
          <t>Andrew Gearhart:</t>
        </r>
        <r>
          <rPr>
            <sz val="9"/>
            <color indexed="81"/>
            <rFont val="Calibri"/>
            <family val="2"/>
          </rPr>
          <t xml:space="preserve">
Eliminated runs with power stddev greater than 10W…performance for 3900 is strange...</t>
        </r>
      </text>
    </comment>
    <comment ref="Q48" authorId="0">
      <text>
        <r>
          <rPr>
            <b/>
            <sz val="9"/>
            <color indexed="81"/>
            <rFont val="Calibri"/>
            <family val="2"/>
          </rPr>
          <t>Andrew Gearhart:</t>
        </r>
        <r>
          <rPr>
            <sz val="9"/>
            <color indexed="81"/>
            <rFont val="Calibri"/>
            <family val="2"/>
          </rPr>
          <t xml:space="preserve">
Assumes that c_i is either not written to in the innermost loop, or that c_i fits in cache. Also, assumed that b_i is in cache due to its small size. So, we do 2 flops and only load the 8 byte double of A_{ij} </t>
        </r>
      </text>
    </comment>
  </commentList>
</comments>
</file>

<file path=xl/sharedStrings.xml><?xml version="1.0" encoding="utf-8"?>
<sst xmlns="http://schemas.openxmlformats.org/spreadsheetml/2006/main" count="320" uniqueCount="101">
  <si>
    <t>Implementation</t>
  </si>
  <si>
    <t>Problem</t>
  </si>
  <si>
    <t>A_t cond</t>
  </si>
  <si>
    <t>A_e cond</t>
  </si>
  <si>
    <t>dgemm</t>
  </si>
  <si>
    <t>MKL</t>
  </si>
  <si>
    <t>Naïve</t>
  </si>
  <si>
    <t>dgemv</t>
  </si>
  <si>
    <t>dspmv</t>
  </si>
  <si>
    <t>F</t>
  </si>
  <si>
    <t>W</t>
  </si>
  <si>
    <t>T</t>
  </si>
  <si>
    <t>E</t>
  </si>
  <si>
    <t>dgemmNaive</t>
  </si>
  <si>
    <t>dgemmMKL</t>
  </si>
  <si>
    <t>dgemvNaive</t>
  </si>
  <si>
    <t>dgemvMKL</t>
  </si>
  <si>
    <t>dspmvNaive</t>
  </si>
  <si>
    <t>dspmvMKL</t>
  </si>
  <si>
    <t>gigaflops</t>
  </si>
  <si>
    <t>gigawords</t>
  </si>
  <si>
    <t>seconds</t>
  </si>
  <si>
    <t>gigaFlop</t>
  </si>
  <si>
    <t>sec</t>
  </si>
  <si>
    <t>joules</t>
  </si>
  <si>
    <t>Gflop/s</t>
  </si>
  <si>
    <t>bT</t>
  </si>
  <si>
    <t>bE</t>
  </si>
  <si>
    <t>eE</t>
  </si>
  <si>
    <t>gT</t>
  </si>
  <si>
    <t>gE</t>
  </si>
  <si>
    <t>DGEMM MKL</t>
  </si>
  <si>
    <t>N</t>
  </si>
  <si>
    <t>Flops</t>
  </si>
  <si>
    <t>Tcomp</t>
  </si>
  <si>
    <t>Tcomm</t>
  </si>
  <si>
    <t>Tmodeladd</t>
  </si>
  <si>
    <t>Tmodelmax</t>
  </si>
  <si>
    <t>Ecomp</t>
  </si>
  <si>
    <t>Ecomm</t>
  </si>
  <si>
    <t>Eidle</t>
  </si>
  <si>
    <t>Emodel</t>
  </si>
  <si>
    <t>Tactual</t>
  </si>
  <si>
    <t>Eactual</t>
  </si>
  <si>
    <t>% error T</t>
  </si>
  <si>
    <t>% error E</t>
  </si>
  <si>
    <t>DGEMM NAÏVE</t>
  </si>
  <si>
    <t>DGEMV MKL</t>
  </si>
  <si>
    <t>DGEMV NAÏVE</t>
  </si>
  <si>
    <t>DSPMV MKL</t>
  </si>
  <si>
    <t>DSPMV NAÏVE</t>
  </si>
  <si>
    <t>gigaword</t>
  </si>
  <si>
    <t>decaJoule</t>
  </si>
  <si>
    <t>decajoule</t>
  </si>
  <si>
    <t>decajoules</t>
  </si>
  <si>
    <t>Unscaled</t>
  </si>
  <si>
    <t>Scaled</t>
  </si>
  <si>
    <t>Parameters Raw</t>
  </si>
  <si>
    <t>Parameters Scaled</t>
  </si>
  <si>
    <t>Flop/Word</t>
  </si>
  <si>
    <t>Theory F/W</t>
  </si>
  <si>
    <t>Size (Mb)</t>
  </si>
  <si>
    <t>M (words)</t>
  </si>
  <si>
    <t>Words</t>
  </si>
  <si>
    <t>Theory F/B</t>
  </si>
  <si>
    <t>M (bytes)</t>
  </si>
  <si>
    <t>LB (C in M)</t>
  </si>
  <si>
    <t>LB (C not in M)</t>
  </si>
  <si>
    <t>Size of b (Mb)</t>
  </si>
  <si>
    <t>b optimal</t>
  </si>
  <si>
    <t>LB (precise)</t>
  </si>
  <si>
    <t>M (Words)</t>
  </si>
  <si>
    <t>Iters</t>
  </si>
  <si>
    <t>Total Words</t>
  </si>
  <si>
    <t>DRAM Lines</t>
  </si>
  <si>
    <t>Lines</t>
  </si>
  <si>
    <t>% error Tadd</t>
  </si>
  <si>
    <t>% error add</t>
  </si>
  <si>
    <t>nnz</t>
  </si>
  <si>
    <t>Function</t>
  </si>
  <si>
    <t>Rate</t>
  </si>
  <si>
    <t>Avg</t>
  </si>
  <si>
    <t>Min</t>
  </si>
  <si>
    <t>Max</t>
  </si>
  <si>
    <t>Copy:</t>
  </si>
  <si>
    <t>Init:</t>
  </si>
  <si>
    <t>Add:</t>
  </si>
  <si>
    <t>Triad:</t>
  </si>
  <si>
    <t>Dot:</t>
  </si>
  <si>
    <t>16 thread stream…</t>
  </si>
  <si>
    <t>Gbytes/s</t>
  </si>
  <si>
    <t>Gbyte/s</t>
  </si>
  <si>
    <t>Avg. RT Error</t>
  </si>
  <si>
    <t>Avg. Energy Error</t>
  </si>
  <si>
    <t>iters</t>
  </si>
  <si>
    <t>W/ long dgemmNaive run</t>
  </si>
  <si>
    <t>w/o long run</t>
  </si>
  <si>
    <t>Measured Gflop/s</t>
  </si>
  <si>
    <t>Measured GB/s</t>
  </si>
  <si>
    <t>Modeled Gflop/s</t>
  </si>
  <si>
    <t>Modeled GB/s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</si>
</sst>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0.0000"/>
    <numFmt numFmtId="166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Fill="1"/>
    <xf numFmtId="11" fontId="0" fillId="0" borderId="0" xfId="0" applyNumberFormat="1" applyFill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166" fontId="0" fillId="0" borderId="0" xfId="0" applyNumberFormat="1" applyFill="1"/>
    <xf numFmtId="2" fontId="0" fillId="2" borderId="0" xfId="0" applyNumberFormat="1" applyFill="1"/>
    <xf numFmtId="2" fontId="6" fillId="2" borderId="0" xfId="0" applyNumberFormat="1" applyFont="1" applyFill="1"/>
    <xf numFmtId="0" fontId="0" fillId="4" borderId="0" xfId="0" applyFill="1"/>
    <xf numFmtId="166" fontId="0" fillId="4" borderId="0" xfId="0" applyNumberFormat="1" applyFill="1"/>
    <xf numFmtId="11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</cellXfs>
  <cellStyles count="6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MKL DGEMM Modeled Runtime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Analysis!$T$2</c:f>
              <c:strCache>
                <c:ptCount val="1"/>
                <c:pt idx="0">
                  <c:v>Tcomp</c:v>
                </c:pt>
              </c:strCache>
            </c:strRef>
          </c:tx>
          <c:xVal>
            <c:numRef>
              <c:f>Analysis!$H$3:$H$15</c:f>
              <c:numCache>
                <c:formatCode>General</c:formatCode>
                <c:ptCount val="13"/>
                <c:pt idx="0">
                  <c:v>3000.0</c:v>
                </c:pt>
                <c:pt idx="1">
                  <c:v>4000.0</c:v>
                </c:pt>
                <c:pt idx="2">
                  <c:v>5000.0</c:v>
                </c:pt>
                <c:pt idx="3">
                  <c:v>6000.0</c:v>
                </c:pt>
                <c:pt idx="4">
                  <c:v>7000.0</c:v>
                </c:pt>
                <c:pt idx="5">
                  <c:v>8000.0</c:v>
                </c:pt>
                <c:pt idx="6">
                  <c:v>9000.0</c:v>
                </c:pt>
                <c:pt idx="7">
                  <c:v>10000.0</c:v>
                </c:pt>
                <c:pt idx="8">
                  <c:v>11000.0</c:v>
                </c:pt>
                <c:pt idx="9">
                  <c:v>13000.0</c:v>
                </c:pt>
                <c:pt idx="10">
                  <c:v>14000.0</c:v>
                </c:pt>
                <c:pt idx="11">
                  <c:v>15000.0</c:v>
                </c:pt>
              </c:numCache>
            </c:numRef>
          </c:xVal>
          <c:yVal>
            <c:numRef>
              <c:f>Analysis!$T$3:$T$15</c:f>
              <c:numCache>
                <c:formatCode>0.00E+00</c:formatCode>
                <c:ptCount val="13"/>
                <c:pt idx="0">
                  <c:v>0.123207279484987</c:v>
                </c:pt>
                <c:pt idx="1">
                  <c:v>0.292046884705155</c:v>
                </c:pt>
                <c:pt idx="2">
                  <c:v>0.570404071689755</c:v>
                </c:pt>
                <c:pt idx="3">
                  <c:v>0.985658235879896</c:v>
                </c:pt>
                <c:pt idx="4">
                  <c:v>1.565188772716688</c:v>
                </c:pt>
                <c:pt idx="5">
                  <c:v>2.336375077641236</c:v>
                </c:pt>
                <c:pt idx="6">
                  <c:v>3.326596546094651</c:v>
                </c:pt>
                <c:pt idx="7">
                  <c:v>4.563232573518039</c:v>
                </c:pt>
                <c:pt idx="8">
                  <c:v>6.07366255535251</c:v>
                </c:pt>
                <c:pt idx="9">
                  <c:v>10.02542196401913</c:v>
                </c:pt>
                <c:pt idx="10">
                  <c:v>12.5215101817335</c:v>
                </c:pt>
                <c:pt idx="11">
                  <c:v>15.40090993562338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Analysis!$U$2</c:f>
              <c:strCache>
                <c:ptCount val="1"/>
                <c:pt idx="0">
                  <c:v>Tcomm</c:v>
                </c:pt>
              </c:strCache>
            </c:strRef>
          </c:tx>
          <c:xVal>
            <c:numRef>
              <c:f>Analysis!$H$3:$H$15</c:f>
              <c:numCache>
                <c:formatCode>General</c:formatCode>
                <c:ptCount val="13"/>
                <c:pt idx="0">
                  <c:v>3000.0</c:v>
                </c:pt>
                <c:pt idx="1">
                  <c:v>4000.0</c:v>
                </c:pt>
                <c:pt idx="2">
                  <c:v>5000.0</c:v>
                </c:pt>
                <c:pt idx="3">
                  <c:v>6000.0</c:v>
                </c:pt>
                <c:pt idx="4">
                  <c:v>7000.0</c:v>
                </c:pt>
                <c:pt idx="5">
                  <c:v>8000.0</c:v>
                </c:pt>
                <c:pt idx="6">
                  <c:v>9000.0</c:v>
                </c:pt>
                <c:pt idx="7">
                  <c:v>10000.0</c:v>
                </c:pt>
                <c:pt idx="8">
                  <c:v>11000.0</c:v>
                </c:pt>
                <c:pt idx="9">
                  <c:v>13000.0</c:v>
                </c:pt>
                <c:pt idx="10">
                  <c:v>14000.0</c:v>
                </c:pt>
                <c:pt idx="11">
                  <c:v>15000.0</c:v>
                </c:pt>
              </c:numCache>
            </c:numRef>
          </c:xVal>
          <c:yVal>
            <c:numRef>
              <c:f>Analysis!$U$3:$U$15</c:f>
              <c:numCache>
                <c:formatCode>0.00E+00</c:formatCode>
                <c:ptCount val="13"/>
                <c:pt idx="0">
                  <c:v>0.083786775806075</c:v>
                </c:pt>
                <c:pt idx="1">
                  <c:v>0.205711098354472</c:v>
                </c:pt>
                <c:pt idx="2">
                  <c:v>0.463332385123793</c:v>
                </c:pt>
                <c:pt idx="3">
                  <c:v>0.741032344057586</c:v>
                </c:pt>
                <c:pt idx="4">
                  <c:v>1.09875495842372</c:v>
                </c:pt>
                <c:pt idx="5">
                  <c:v>1.572697565674941</c:v>
                </c:pt>
                <c:pt idx="6">
                  <c:v>2.451456158950544</c:v>
                </c:pt>
                <c:pt idx="7">
                  <c:v>3.235459759562229</c:v>
                </c:pt>
                <c:pt idx="8">
                  <c:v>4.069641066534892</c:v>
                </c:pt>
                <c:pt idx="9">
                  <c:v>6.997970856168307</c:v>
                </c:pt>
                <c:pt idx="10">
                  <c:v>8.504226319139982</c:v>
                </c:pt>
                <c:pt idx="11">
                  <c:v>10.21859189623484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77704"/>
        <c:axId val="2115882232"/>
      </c:scatterChart>
      <c:valAx>
        <c:axId val="-21441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2115882232"/>
        <c:crosses val="autoZero"/>
        <c:crossBetween val="midCat"/>
      </c:valAx>
      <c:valAx>
        <c:axId val="211588223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-2144177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DSPMV Modeled Energy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Analysis!$AQ$99</c:f>
              <c:strCache>
                <c:ptCount val="1"/>
                <c:pt idx="0">
                  <c:v>Tcomp</c:v>
                </c:pt>
              </c:strCache>
            </c:strRef>
          </c:tx>
          <c:marker>
            <c:symbol val="none"/>
          </c:marker>
          <c:xVal>
            <c:numRef>
              <c:f>Analysis!$AM$100:$AM$376</c:f>
              <c:numCache>
                <c:formatCode>General</c:formatCode>
                <c:ptCount val="277"/>
                <c:pt idx="0">
                  <c:v>0.000412</c:v>
                </c:pt>
                <c:pt idx="1">
                  <c:v>0.000932</c:v>
                </c:pt>
                <c:pt idx="2">
                  <c:v>0.001996</c:v>
                </c:pt>
                <c:pt idx="3">
                  <c:v>0.004148</c:v>
                </c:pt>
                <c:pt idx="4">
                  <c:v>0.008464</c:v>
                </c:pt>
                <c:pt idx="5">
                  <c:v>0.017132</c:v>
                </c:pt>
                <c:pt idx="6">
                  <c:v>0.034504</c:v>
                </c:pt>
                <c:pt idx="7">
                  <c:v>0.069284</c:v>
                </c:pt>
                <c:pt idx="8">
                  <c:v>0.13888</c:v>
                </c:pt>
                <c:pt idx="9">
                  <c:v>0.278108</c:v>
                </c:pt>
                <c:pt idx="10">
                  <c:v>0.5566</c:v>
                </c:pt>
                <c:pt idx="11">
                  <c:v>1.11362</c:v>
                </c:pt>
                <c:pt idx="12">
                  <c:v>2.141344</c:v>
                </c:pt>
                <c:pt idx="13">
                  <c:v>2.227696</c:v>
                </c:pt>
                <c:pt idx="14">
                  <c:v>4.432392</c:v>
                </c:pt>
                <c:pt idx="15">
                  <c:v>4.455884</c:v>
                </c:pt>
                <c:pt idx="16">
                  <c:v>6.452372</c:v>
                </c:pt>
                <c:pt idx="17">
                  <c:v>6.543064</c:v>
                </c:pt>
                <c:pt idx="18">
                  <c:v>6.580744</c:v>
                </c:pt>
                <c:pt idx="19">
                  <c:v>6.667744</c:v>
                </c:pt>
                <c:pt idx="20">
                  <c:v>6.821552</c:v>
                </c:pt>
                <c:pt idx="21">
                  <c:v>6.988364</c:v>
                </c:pt>
                <c:pt idx="22">
                  <c:v>7.052952</c:v>
                </c:pt>
                <c:pt idx="23">
                  <c:v>7.180288</c:v>
                </c:pt>
                <c:pt idx="24">
                  <c:v>7.234264</c:v>
                </c:pt>
                <c:pt idx="25">
                  <c:v>7.382584</c:v>
                </c:pt>
                <c:pt idx="26">
                  <c:v>7.498304</c:v>
                </c:pt>
                <c:pt idx="27">
                  <c:v>7.49916</c:v>
                </c:pt>
                <c:pt idx="28">
                  <c:v>7.517952</c:v>
                </c:pt>
                <c:pt idx="29">
                  <c:v>7.51844</c:v>
                </c:pt>
                <c:pt idx="30">
                  <c:v>7.54272</c:v>
                </c:pt>
                <c:pt idx="31">
                  <c:v>7.546736</c:v>
                </c:pt>
                <c:pt idx="32">
                  <c:v>7.546736</c:v>
                </c:pt>
                <c:pt idx="33">
                  <c:v>7.563336</c:v>
                </c:pt>
                <c:pt idx="34">
                  <c:v>7.631068</c:v>
                </c:pt>
                <c:pt idx="35">
                  <c:v>7.696448</c:v>
                </c:pt>
                <c:pt idx="36">
                  <c:v>7.74556</c:v>
                </c:pt>
                <c:pt idx="37">
                  <c:v>7.805272</c:v>
                </c:pt>
                <c:pt idx="38">
                  <c:v>8.072468</c:v>
                </c:pt>
                <c:pt idx="39">
                  <c:v>8.088272</c:v>
                </c:pt>
                <c:pt idx="40">
                  <c:v>8.122208000000001</c:v>
                </c:pt>
                <c:pt idx="41">
                  <c:v>8.240344</c:v>
                </c:pt>
                <c:pt idx="42">
                  <c:v>8.240344</c:v>
                </c:pt>
                <c:pt idx="43">
                  <c:v>8.243872</c:v>
                </c:pt>
                <c:pt idx="44">
                  <c:v>8.339788</c:v>
                </c:pt>
                <c:pt idx="45">
                  <c:v>8.351744</c:v>
                </c:pt>
                <c:pt idx="46">
                  <c:v>8.3918</c:v>
                </c:pt>
                <c:pt idx="47">
                  <c:v>8.393568</c:v>
                </c:pt>
                <c:pt idx="48">
                  <c:v>8.420416</c:v>
                </c:pt>
                <c:pt idx="49">
                  <c:v>8.532928</c:v>
                </c:pt>
                <c:pt idx="50">
                  <c:v>8.546576</c:v>
                </c:pt>
                <c:pt idx="51">
                  <c:v>8.573968000000001</c:v>
                </c:pt>
                <c:pt idx="52">
                  <c:v>8.649544</c:v>
                </c:pt>
                <c:pt idx="53">
                  <c:v>8.658944</c:v>
                </c:pt>
                <c:pt idx="54">
                  <c:v>8.827992</c:v>
                </c:pt>
                <c:pt idx="55">
                  <c:v>8.8368</c:v>
                </c:pt>
                <c:pt idx="56">
                  <c:v>8.880636</c:v>
                </c:pt>
                <c:pt idx="57">
                  <c:v>8.886088</c:v>
                </c:pt>
                <c:pt idx="58">
                  <c:v>8.890356</c:v>
                </c:pt>
                <c:pt idx="59">
                  <c:v>8.890768</c:v>
                </c:pt>
                <c:pt idx="60">
                  <c:v>8.896288</c:v>
                </c:pt>
                <c:pt idx="61">
                  <c:v>8.912296</c:v>
                </c:pt>
                <c:pt idx="62">
                  <c:v>8.93048</c:v>
                </c:pt>
                <c:pt idx="63">
                  <c:v>8.972432</c:v>
                </c:pt>
                <c:pt idx="64">
                  <c:v>8.99886</c:v>
                </c:pt>
                <c:pt idx="65">
                  <c:v>9.023584</c:v>
                </c:pt>
                <c:pt idx="66">
                  <c:v>9.030620000000001</c:v>
                </c:pt>
                <c:pt idx="67">
                  <c:v>9.030620000000001</c:v>
                </c:pt>
                <c:pt idx="68">
                  <c:v>9.261096</c:v>
                </c:pt>
                <c:pt idx="69">
                  <c:v>9.286312000000001</c:v>
                </c:pt>
                <c:pt idx="70">
                  <c:v>9.32528</c:v>
                </c:pt>
                <c:pt idx="71">
                  <c:v>9.462432</c:v>
                </c:pt>
                <c:pt idx="72">
                  <c:v>9.499388</c:v>
                </c:pt>
                <c:pt idx="73">
                  <c:v>9.634792</c:v>
                </c:pt>
                <c:pt idx="74">
                  <c:v>9.634792</c:v>
                </c:pt>
                <c:pt idx="75">
                  <c:v>9.63702</c:v>
                </c:pt>
                <c:pt idx="76">
                  <c:v>9.818676</c:v>
                </c:pt>
                <c:pt idx="77">
                  <c:v>9.871208</c:v>
                </c:pt>
                <c:pt idx="78">
                  <c:v>9.871208</c:v>
                </c:pt>
                <c:pt idx="79">
                  <c:v>10.009744</c:v>
                </c:pt>
                <c:pt idx="80">
                  <c:v>10.034712</c:v>
                </c:pt>
                <c:pt idx="81">
                  <c:v>10.034712</c:v>
                </c:pt>
                <c:pt idx="82">
                  <c:v>10.045128</c:v>
                </c:pt>
                <c:pt idx="83">
                  <c:v>10.160468</c:v>
                </c:pt>
                <c:pt idx="84">
                  <c:v>10.171976</c:v>
                </c:pt>
                <c:pt idx="85">
                  <c:v>10.228944</c:v>
                </c:pt>
                <c:pt idx="86">
                  <c:v>10.333596</c:v>
                </c:pt>
                <c:pt idx="87">
                  <c:v>10.581856</c:v>
                </c:pt>
                <c:pt idx="88">
                  <c:v>10.581856</c:v>
                </c:pt>
                <c:pt idx="89">
                  <c:v>10.695852</c:v>
                </c:pt>
                <c:pt idx="90">
                  <c:v>10.748724</c:v>
                </c:pt>
                <c:pt idx="91">
                  <c:v>10.852616</c:v>
                </c:pt>
                <c:pt idx="92">
                  <c:v>10.942044</c:v>
                </c:pt>
                <c:pt idx="93">
                  <c:v>11.241432</c:v>
                </c:pt>
                <c:pt idx="94">
                  <c:v>11.241432</c:v>
                </c:pt>
                <c:pt idx="95">
                  <c:v>11.371188</c:v>
                </c:pt>
                <c:pt idx="96">
                  <c:v>11.533452</c:v>
                </c:pt>
                <c:pt idx="97">
                  <c:v>11.533452</c:v>
                </c:pt>
                <c:pt idx="98">
                  <c:v>11.533452</c:v>
                </c:pt>
                <c:pt idx="99">
                  <c:v>11.533452</c:v>
                </c:pt>
                <c:pt idx="100">
                  <c:v>11.533452</c:v>
                </c:pt>
                <c:pt idx="101">
                  <c:v>11.535568</c:v>
                </c:pt>
                <c:pt idx="102">
                  <c:v>11.542256</c:v>
                </c:pt>
                <c:pt idx="103">
                  <c:v>11.6688</c:v>
                </c:pt>
                <c:pt idx="104">
                  <c:v>11.678408</c:v>
                </c:pt>
                <c:pt idx="105">
                  <c:v>11.722128</c:v>
                </c:pt>
                <c:pt idx="106">
                  <c:v>11.737704</c:v>
                </c:pt>
                <c:pt idx="107">
                  <c:v>11.847408</c:v>
                </c:pt>
                <c:pt idx="108">
                  <c:v>11.85256</c:v>
                </c:pt>
                <c:pt idx="109">
                  <c:v>11.886884</c:v>
                </c:pt>
                <c:pt idx="110">
                  <c:v>11.902296</c:v>
                </c:pt>
                <c:pt idx="111">
                  <c:v>11.903084</c:v>
                </c:pt>
                <c:pt idx="112">
                  <c:v>11.967132</c:v>
                </c:pt>
                <c:pt idx="113">
                  <c:v>11.97396</c:v>
                </c:pt>
                <c:pt idx="114">
                  <c:v>12.014472</c:v>
                </c:pt>
                <c:pt idx="115">
                  <c:v>12.412816</c:v>
                </c:pt>
                <c:pt idx="116">
                  <c:v>12.504792</c:v>
                </c:pt>
                <c:pt idx="117">
                  <c:v>12.601128</c:v>
                </c:pt>
                <c:pt idx="118">
                  <c:v>12.601128</c:v>
                </c:pt>
                <c:pt idx="119">
                  <c:v>12.630612</c:v>
                </c:pt>
                <c:pt idx="120">
                  <c:v>13.024928</c:v>
                </c:pt>
                <c:pt idx="121">
                  <c:v>13.040132</c:v>
                </c:pt>
                <c:pt idx="122">
                  <c:v>13.160064</c:v>
                </c:pt>
                <c:pt idx="123">
                  <c:v>13.31024</c:v>
                </c:pt>
                <c:pt idx="124">
                  <c:v>13.31024</c:v>
                </c:pt>
                <c:pt idx="125">
                  <c:v>13.31036</c:v>
                </c:pt>
                <c:pt idx="126">
                  <c:v>13.31036</c:v>
                </c:pt>
                <c:pt idx="127">
                  <c:v>13.31036</c:v>
                </c:pt>
                <c:pt idx="128">
                  <c:v>13.31036</c:v>
                </c:pt>
                <c:pt idx="129">
                  <c:v>13.31036</c:v>
                </c:pt>
                <c:pt idx="130">
                  <c:v>13.31036</c:v>
                </c:pt>
                <c:pt idx="131">
                  <c:v>13.31036</c:v>
                </c:pt>
                <c:pt idx="132">
                  <c:v>13.31036</c:v>
                </c:pt>
                <c:pt idx="133">
                  <c:v>13.31036</c:v>
                </c:pt>
                <c:pt idx="134">
                  <c:v>13.31036</c:v>
                </c:pt>
                <c:pt idx="135">
                  <c:v>13.31036</c:v>
                </c:pt>
                <c:pt idx="136">
                  <c:v>13.31036</c:v>
                </c:pt>
                <c:pt idx="137">
                  <c:v>13.495656</c:v>
                </c:pt>
                <c:pt idx="138">
                  <c:v>13.6632</c:v>
                </c:pt>
                <c:pt idx="139">
                  <c:v>13.70828</c:v>
                </c:pt>
                <c:pt idx="140">
                  <c:v>13.70828</c:v>
                </c:pt>
                <c:pt idx="141">
                  <c:v>13.9994</c:v>
                </c:pt>
                <c:pt idx="142">
                  <c:v>14.161792</c:v>
                </c:pt>
                <c:pt idx="143">
                  <c:v>14.17872</c:v>
                </c:pt>
                <c:pt idx="144">
                  <c:v>14.201784</c:v>
                </c:pt>
                <c:pt idx="145">
                  <c:v>14.275072</c:v>
                </c:pt>
                <c:pt idx="146">
                  <c:v>14.318808</c:v>
                </c:pt>
                <c:pt idx="147">
                  <c:v>14.702168</c:v>
                </c:pt>
                <c:pt idx="148">
                  <c:v>14.721016</c:v>
                </c:pt>
                <c:pt idx="149">
                  <c:v>14.85832</c:v>
                </c:pt>
                <c:pt idx="150">
                  <c:v>14.927192</c:v>
                </c:pt>
                <c:pt idx="151">
                  <c:v>14.974296</c:v>
                </c:pt>
                <c:pt idx="152">
                  <c:v>15.1188</c:v>
                </c:pt>
                <c:pt idx="153">
                  <c:v>15.127864</c:v>
                </c:pt>
                <c:pt idx="154">
                  <c:v>15.14544</c:v>
                </c:pt>
                <c:pt idx="155">
                  <c:v>15.381064</c:v>
                </c:pt>
                <c:pt idx="156">
                  <c:v>15.424412</c:v>
                </c:pt>
                <c:pt idx="157">
                  <c:v>15.47624</c:v>
                </c:pt>
                <c:pt idx="158">
                  <c:v>15.662688</c:v>
                </c:pt>
                <c:pt idx="159">
                  <c:v>15.908352</c:v>
                </c:pt>
                <c:pt idx="160">
                  <c:v>16.338912</c:v>
                </c:pt>
                <c:pt idx="161">
                  <c:v>16.400352</c:v>
                </c:pt>
                <c:pt idx="162">
                  <c:v>16.47988</c:v>
                </c:pt>
                <c:pt idx="163">
                  <c:v>16.481364</c:v>
                </c:pt>
                <c:pt idx="164">
                  <c:v>16.496104</c:v>
                </c:pt>
                <c:pt idx="165">
                  <c:v>16.657608</c:v>
                </c:pt>
                <c:pt idx="166">
                  <c:v>16.724416</c:v>
                </c:pt>
                <c:pt idx="167">
                  <c:v>17.105688</c:v>
                </c:pt>
                <c:pt idx="168">
                  <c:v>17.448556</c:v>
                </c:pt>
                <c:pt idx="169">
                  <c:v>17.672768</c:v>
                </c:pt>
                <c:pt idx="170">
                  <c:v>17.825156</c:v>
                </c:pt>
                <c:pt idx="171">
                  <c:v>17.909816</c:v>
                </c:pt>
                <c:pt idx="172">
                  <c:v>17.98266</c:v>
                </c:pt>
                <c:pt idx="173">
                  <c:v>18.006696</c:v>
                </c:pt>
                <c:pt idx="174">
                  <c:v>18.26872</c:v>
                </c:pt>
                <c:pt idx="175">
                  <c:v>18.27184</c:v>
                </c:pt>
                <c:pt idx="176">
                  <c:v>18.289216</c:v>
                </c:pt>
                <c:pt idx="177">
                  <c:v>18.331216</c:v>
                </c:pt>
                <c:pt idx="178">
                  <c:v>18.3328</c:v>
                </c:pt>
                <c:pt idx="179">
                  <c:v>18.459416</c:v>
                </c:pt>
                <c:pt idx="180">
                  <c:v>18.739728</c:v>
                </c:pt>
                <c:pt idx="181">
                  <c:v>18.739728</c:v>
                </c:pt>
                <c:pt idx="182">
                  <c:v>19.329648</c:v>
                </c:pt>
                <c:pt idx="183">
                  <c:v>19.410668</c:v>
                </c:pt>
                <c:pt idx="184">
                  <c:v>19.587856</c:v>
                </c:pt>
                <c:pt idx="185">
                  <c:v>19.743184</c:v>
                </c:pt>
                <c:pt idx="186">
                  <c:v>19.964476</c:v>
                </c:pt>
                <c:pt idx="187">
                  <c:v>20.003072</c:v>
                </c:pt>
                <c:pt idx="188">
                  <c:v>20.060744</c:v>
                </c:pt>
                <c:pt idx="189">
                  <c:v>20.078368</c:v>
                </c:pt>
                <c:pt idx="190">
                  <c:v>20.170696</c:v>
                </c:pt>
                <c:pt idx="191">
                  <c:v>20.563468</c:v>
                </c:pt>
                <c:pt idx="192">
                  <c:v>20.904428</c:v>
                </c:pt>
                <c:pt idx="193">
                  <c:v>21.000496</c:v>
                </c:pt>
                <c:pt idx="194">
                  <c:v>21.163712</c:v>
                </c:pt>
                <c:pt idx="195">
                  <c:v>21.21642</c:v>
                </c:pt>
                <c:pt idx="196">
                  <c:v>21.249488</c:v>
                </c:pt>
                <c:pt idx="197">
                  <c:v>21.249488</c:v>
                </c:pt>
                <c:pt idx="198">
                  <c:v>21.508056</c:v>
                </c:pt>
                <c:pt idx="199">
                  <c:v>21.77872</c:v>
                </c:pt>
                <c:pt idx="200">
                  <c:v>21.797008</c:v>
                </c:pt>
                <c:pt idx="201">
                  <c:v>21.861984</c:v>
                </c:pt>
                <c:pt idx="202">
                  <c:v>22.035544</c:v>
                </c:pt>
                <c:pt idx="203">
                  <c:v>22.134812</c:v>
                </c:pt>
                <c:pt idx="204">
                  <c:v>22.23156</c:v>
                </c:pt>
                <c:pt idx="205">
                  <c:v>22.517248</c:v>
                </c:pt>
                <c:pt idx="206">
                  <c:v>22.578608</c:v>
                </c:pt>
                <c:pt idx="207">
                  <c:v>23.070884</c:v>
                </c:pt>
                <c:pt idx="208">
                  <c:v>23.294416</c:v>
                </c:pt>
                <c:pt idx="209">
                  <c:v>23.353488</c:v>
                </c:pt>
                <c:pt idx="210">
                  <c:v>23.354664</c:v>
                </c:pt>
                <c:pt idx="211">
                  <c:v>23.371844</c:v>
                </c:pt>
                <c:pt idx="212">
                  <c:v>23.403972</c:v>
                </c:pt>
                <c:pt idx="213">
                  <c:v>23.450524</c:v>
                </c:pt>
                <c:pt idx="214">
                  <c:v>24.088992</c:v>
                </c:pt>
                <c:pt idx="215">
                  <c:v>24.204992</c:v>
                </c:pt>
                <c:pt idx="216">
                  <c:v>24.204992</c:v>
                </c:pt>
                <c:pt idx="217">
                  <c:v>24.365624</c:v>
                </c:pt>
                <c:pt idx="218">
                  <c:v>24.415672</c:v>
                </c:pt>
                <c:pt idx="219">
                  <c:v>24.480188</c:v>
                </c:pt>
                <c:pt idx="220">
                  <c:v>24.539632</c:v>
                </c:pt>
                <c:pt idx="221">
                  <c:v>24.605092</c:v>
                </c:pt>
                <c:pt idx="222">
                  <c:v>24.790952</c:v>
                </c:pt>
                <c:pt idx="223">
                  <c:v>25.25552</c:v>
                </c:pt>
                <c:pt idx="224">
                  <c:v>25.554096</c:v>
                </c:pt>
                <c:pt idx="225">
                  <c:v>25.638172</c:v>
                </c:pt>
                <c:pt idx="226">
                  <c:v>26.006968</c:v>
                </c:pt>
                <c:pt idx="227">
                  <c:v>26.3168</c:v>
                </c:pt>
                <c:pt idx="228">
                  <c:v>26.605828</c:v>
                </c:pt>
                <c:pt idx="229">
                  <c:v>26.82336</c:v>
                </c:pt>
                <c:pt idx="230">
                  <c:v>26.994992</c:v>
                </c:pt>
                <c:pt idx="231">
                  <c:v>27.331084</c:v>
                </c:pt>
                <c:pt idx="232">
                  <c:v>27.354032</c:v>
                </c:pt>
                <c:pt idx="233">
                  <c:v>27.477812</c:v>
                </c:pt>
                <c:pt idx="234">
                  <c:v>27.5272</c:v>
                </c:pt>
                <c:pt idx="235">
                  <c:v>27.908452</c:v>
                </c:pt>
                <c:pt idx="236">
                  <c:v>27.941312</c:v>
                </c:pt>
                <c:pt idx="237">
                  <c:v>28.367104</c:v>
                </c:pt>
                <c:pt idx="238">
                  <c:v>28.608836</c:v>
                </c:pt>
                <c:pt idx="239">
                  <c:v>28.728456</c:v>
                </c:pt>
                <c:pt idx="240">
                  <c:v>28.984216</c:v>
                </c:pt>
                <c:pt idx="241">
                  <c:v>29.19786</c:v>
                </c:pt>
                <c:pt idx="242">
                  <c:v>29.405088</c:v>
                </c:pt>
                <c:pt idx="243">
                  <c:v>29.424712</c:v>
                </c:pt>
                <c:pt idx="244">
                  <c:v>29.5946</c:v>
                </c:pt>
                <c:pt idx="245">
                  <c:v>29.648688</c:v>
                </c:pt>
                <c:pt idx="246">
                  <c:v>29.742912</c:v>
                </c:pt>
                <c:pt idx="247">
                  <c:v>30.211848</c:v>
                </c:pt>
                <c:pt idx="248">
                  <c:v>30.54226</c:v>
                </c:pt>
                <c:pt idx="249">
                  <c:v>30.674248</c:v>
                </c:pt>
                <c:pt idx="250">
                  <c:v>30.95396</c:v>
                </c:pt>
                <c:pt idx="251">
                  <c:v>31.280808</c:v>
                </c:pt>
                <c:pt idx="252">
                  <c:v>31.6608</c:v>
                </c:pt>
                <c:pt idx="253">
                  <c:v>32.854596</c:v>
                </c:pt>
                <c:pt idx="254">
                  <c:v>33.012384</c:v>
                </c:pt>
                <c:pt idx="255">
                  <c:v>33.012384</c:v>
                </c:pt>
                <c:pt idx="256">
                  <c:v>33.128048</c:v>
                </c:pt>
                <c:pt idx="257">
                  <c:v>33.225288</c:v>
                </c:pt>
                <c:pt idx="258">
                  <c:v>33.388024</c:v>
                </c:pt>
                <c:pt idx="259">
                  <c:v>33.388024</c:v>
                </c:pt>
                <c:pt idx="260">
                  <c:v>33.428136</c:v>
                </c:pt>
                <c:pt idx="261">
                  <c:v>34.193872</c:v>
                </c:pt>
                <c:pt idx="262">
                  <c:v>34.535664</c:v>
                </c:pt>
                <c:pt idx="263">
                  <c:v>34.61448</c:v>
                </c:pt>
                <c:pt idx="264">
                  <c:v>34.614888</c:v>
                </c:pt>
                <c:pt idx="265">
                  <c:v>34.65158</c:v>
                </c:pt>
                <c:pt idx="266">
                  <c:v>34.996952</c:v>
                </c:pt>
                <c:pt idx="267">
                  <c:v>35.650912</c:v>
                </c:pt>
                <c:pt idx="268">
                  <c:v>35.893404</c:v>
                </c:pt>
                <c:pt idx="269">
                  <c:v>35.995176</c:v>
                </c:pt>
                <c:pt idx="270">
                  <c:v>38.060788</c:v>
                </c:pt>
                <c:pt idx="271">
                  <c:v>38.169924</c:v>
                </c:pt>
                <c:pt idx="272">
                  <c:v>38.241056</c:v>
                </c:pt>
                <c:pt idx="273">
                  <c:v>38.3248</c:v>
                </c:pt>
                <c:pt idx="274">
                  <c:v>38.642472</c:v>
                </c:pt>
                <c:pt idx="275">
                  <c:v>38.94822</c:v>
                </c:pt>
                <c:pt idx="276">
                  <c:v>38.958456</c:v>
                </c:pt>
              </c:numCache>
            </c:numRef>
          </c:xVal>
          <c:yVal>
            <c:numRef>
              <c:f>Analysis!$AQ$100:$AQ$376</c:f>
              <c:numCache>
                <c:formatCode>0.00E+00</c:formatCode>
                <c:ptCount val="2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Analysis!$AU$99</c:f>
              <c:strCache>
                <c:ptCount val="1"/>
                <c:pt idx="0">
                  <c:v>Ecomp</c:v>
                </c:pt>
              </c:strCache>
            </c:strRef>
          </c:tx>
          <c:marker>
            <c:symbol val="none"/>
          </c:marker>
          <c:xVal>
            <c:numRef>
              <c:f>Analysis!$AM$100:$AM$376</c:f>
              <c:numCache>
                <c:formatCode>General</c:formatCode>
                <c:ptCount val="277"/>
                <c:pt idx="0">
                  <c:v>0.000412</c:v>
                </c:pt>
                <c:pt idx="1">
                  <c:v>0.000932</c:v>
                </c:pt>
                <c:pt idx="2">
                  <c:v>0.001996</c:v>
                </c:pt>
                <c:pt idx="3">
                  <c:v>0.004148</c:v>
                </c:pt>
                <c:pt idx="4">
                  <c:v>0.008464</c:v>
                </c:pt>
                <c:pt idx="5">
                  <c:v>0.017132</c:v>
                </c:pt>
                <c:pt idx="6">
                  <c:v>0.034504</c:v>
                </c:pt>
                <c:pt idx="7">
                  <c:v>0.069284</c:v>
                </c:pt>
                <c:pt idx="8">
                  <c:v>0.13888</c:v>
                </c:pt>
                <c:pt idx="9">
                  <c:v>0.278108</c:v>
                </c:pt>
                <c:pt idx="10">
                  <c:v>0.5566</c:v>
                </c:pt>
                <c:pt idx="11">
                  <c:v>1.11362</c:v>
                </c:pt>
                <c:pt idx="12">
                  <c:v>2.141344</c:v>
                </c:pt>
                <c:pt idx="13">
                  <c:v>2.227696</c:v>
                </c:pt>
                <c:pt idx="14">
                  <c:v>4.432392</c:v>
                </c:pt>
                <c:pt idx="15">
                  <c:v>4.455884</c:v>
                </c:pt>
                <c:pt idx="16">
                  <c:v>6.452372</c:v>
                </c:pt>
                <c:pt idx="17">
                  <c:v>6.543064</c:v>
                </c:pt>
                <c:pt idx="18">
                  <c:v>6.580744</c:v>
                </c:pt>
                <c:pt idx="19">
                  <c:v>6.667744</c:v>
                </c:pt>
                <c:pt idx="20">
                  <c:v>6.821552</c:v>
                </c:pt>
                <c:pt idx="21">
                  <c:v>6.988364</c:v>
                </c:pt>
                <c:pt idx="22">
                  <c:v>7.052952</c:v>
                </c:pt>
                <c:pt idx="23">
                  <c:v>7.180288</c:v>
                </c:pt>
                <c:pt idx="24">
                  <c:v>7.234264</c:v>
                </c:pt>
                <c:pt idx="25">
                  <c:v>7.382584</c:v>
                </c:pt>
                <c:pt idx="26">
                  <c:v>7.498304</c:v>
                </c:pt>
                <c:pt idx="27">
                  <c:v>7.49916</c:v>
                </c:pt>
                <c:pt idx="28">
                  <c:v>7.517952</c:v>
                </c:pt>
                <c:pt idx="29">
                  <c:v>7.51844</c:v>
                </c:pt>
                <c:pt idx="30">
                  <c:v>7.54272</c:v>
                </c:pt>
                <c:pt idx="31">
                  <c:v>7.546736</c:v>
                </c:pt>
                <c:pt idx="32">
                  <c:v>7.546736</c:v>
                </c:pt>
                <c:pt idx="33">
                  <c:v>7.563336</c:v>
                </c:pt>
                <c:pt idx="34">
                  <c:v>7.631068</c:v>
                </c:pt>
                <c:pt idx="35">
                  <c:v>7.696448</c:v>
                </c:pt>
                <c:pt idx="36">
                  <c:v>7.74556</c:v>
                </c:pt>
                <c:pt idx="37">
                  <c:v>7.805272</c:v>
                </c:pt>
                <c:pt idx="38">
                  <c:v>8.072468</c:v>
                </c:pt>
                <c:pt idx="39">
                  <c:v>8.088272</c:v>
                </c:pt>
                <c:pt idx="40">
                  <c:v>8.122208000000001</c:v>
                </c:pt>
                <c:pt idx="41">
                  <c:v>8.240344</c:v>
                </c:pt>
                <c:pt idx="42">
                  <c:v>8.240344</c:v>
                </c:pt>
                <c:pt idx="43">
                  <c:v>8.243872</c:v>
                </c:pt>
                <c:pt idx="44">
                  <c:v>8.339788</c:v>
                </c:pt>
                <c:pt idx="45">
                  <c:v>8.351744</c:v>
                </c:pt>
                <c:pt idx="46">
                  <c:v>8.3918</c:v>
                </c:pt>
                <c:pt idx="47">
                  <c:v>8.393568</c:v>
                </c:pt>
                <c:pt idx="48">
                  <c:v>8.420416</c:v>
                </c:pt>
                <c:pt idx="49">
                  <c:v>8.532928</c:v>
                </c:pt>
                <c:pt idx="50">
                  <c:v>8.546576</c:v>
                </c:pt>
                <c:pt idx="51">
                  <c:v>8.573968000000001</c:v>
                </c:pt>
                <c:pt idx="52">
                  <c:v>8.649544</c:v>
                </c:pt>
                <c:pt idx="53">
                  <c:v>8.658944</c:v>
                </c:pt>
                <c:pt idx="54">
                  <c:v>8.827992</c:v>
                </c:pt>
                <c:pt idx="55">
                  <c:v>8.8368</c:v>
                </c:pt>
                <c:pt idx="56">
                  <c:v>8.880636</c:v>
                </c:pt>
                <c:pt idx="57">
                  <c:v>8.886088</c:v>
                </c:pt>
                <c:pt idx="58">
                  <c:v>8.890356</c:v>
                </c:pt>
                <c:pt idx="59">
                  <c:v>8.890768</c:v>
                </c:pt>
                <c:pt idx="60">
                  <c:v>8.896288</c:v>
                </c:pt>
                <c:pt idx="61">
                  <c:v>8.912296</c:v>
                </c:pt>
                <c:pt idx="62">
                  <c:v>8.93048</c:v>
                </c:pt>
                <c:pt idx="63">
                  <c:v>8.972432</c:v>
                </c:pt>
                <c:pt idx="64">
                  <c:v>8.99886</c:v>
                </c:pt>
                <c:pt idx="65">
                  <c:v>9.023584</c:v>
                </c:pt>
                <c:pt idx="66">
                  <c:v>9.030620000000001</c:v>
                </c:pt>
                <c:pt idx="67">
                  <c:v>9.030620000000001</c:v>
                </c:pt>
                <c:pt idx="68">
                  <c:v>9.261096</c:v>
                </c:pt>
                <c:pt idx="69">
                  <c:v>9.286312000000001</c:v>
                </c:pt>
                <c:pt idx="70">
                  <c:v>9.32528</c:v>
                </c:pt>
                <c:pt idx="71">
                  <c:v>9.462432</c:v>
                </c:pt>
                <c:pt idx="72">
                  <c:v>9.499388</c:v>
                </c:pt>
                <c:pt idx="73">
                  <c:v>9.634792</c:v>
                </c:pt>
                <c:pt idx="74">
                  <c:v>9.634792</c:v>
                </c:pt>
                <c:pt idx="75">
                  <c:v>9.63702</c:v>
                </c:pt>
                <c:pt idx="76">
                  <c:v>9.818676</c:v>
                </c:pt>
                <c:pt idx="77">
                  <c:v>9.871208</c:v>
                </c:pt>
                <c:pt idx="78">
                  <c:v>9.871208</c:v>
                </c:pt>
                <c:pt idx="79">
                  <c:v>10.009744</c:v>
                </c:pt>
                <c:pt idx="80">
                  <c:v>10.034712</c:v>
                </c:pt>
                <c:pt idx="81">
                  <c:v>10.034712</c:v>
                </c:pt>
                <c:pt idx="82">
                  <c:v>10.045128</c:v>
                </c:pt>
                <c:pt idx="83">
                  <c:v>10.160468</c:v>
                </c:pt>
                <c:pt idx="84">
                  <c:v>10.171976</c:v>
                </c:pt>
                <c:pt idx="85">
                  <c:v>10.228944</c:v>
                </c:pt>
                <c:pt idx="86">
                  <c:v>10.333596</c:v>
                </c:pt>
                <c:pt idx="87">
                  <c:v>10.581856</c:v>
                </c:pt>
                <c:pt idx="88">
                  <c:v>10.581856</c:v>
                </c:pt>
                <c:pt idx="89">
                  <c:v>10.695852</c:v>
                </c:pt>
                <c:pt idx="90">
                  <c:v>10.748724</c:v>
                </c:pt>
                <c:pt idx="91">
                  <c:v>10.852616</c:v>
                </c:pt>
                <c:pt idx="92">
                  <c:v>10.942044</c:v>
                </c:pt>
                <c:pt idx="93">
                  <c:v>11.241432</c:v>
                </c:pt>
                <c:pt idx="94">
                  <c:v>11.241432</c:v>
                </c:pt>
                <c:pt idx="95">
                  <c:v>11.371188</c:v>
                </c:pt>
                <c:pt idx="96">
                  <c:v>11.533452</c:v>
                </c:pt>
                <c:pt idx="97">
                  <c:v>11.533452</c:v>
                </c:pt>
                <c:pt idx="98">
                  <c:v>11.533452</c:v>
                </c:pt>
                <c:pt idx="99">
                  <c:v>11.533452</c:v>
                </c:pt>
                <c:pt idx="100">
                  <c:v>11.533452</c:v>
                </c:pt>
                <c:pt idx="101">
                  <c:v>11.535568</c:v>
                </c:pt>
                <c:pt idx="102">
                  <c:v>11.542256</c:v>
                </c:pt>
                <c:pt idx="103">
                  <c:v>11.6688</c:v>
                </c:pt>
                <c:pt idx="104">
                  <c:v>11.678408</c:v>
                </c:pt>
                <c:pt idx="105">
                  <c:v>11.722128</c:v>
                </c:pt>
                <c:pt idx="106">
                  <c:v>11.737704</c:v>
                </c:pt>
                <c:pt idx="107">
                  <c:v>11.847408</c:v>
                </c:pt>
                <c:pt idx="108">
                  <c:v>11.85256</c:v>
                </c:pt>
                <c:pt idx="109">
                  <c:v>11.886884</c:v>
                </c:pt>
                <c:pt idx="110">
                  <c:v>11.902296</c:v>
                </c:pt>
                <c:pt idx="111">
                  <c:v>11.903084</c:v>
                </c:pt>
                <c:pt idx="112">
                  <c:v>11.967132</c:v>
                </c:pt>
                <c:pt idx="113">
                  <c:v>11.97396</c:v>
                </c:pt>
                <c:pt idx="114">
                  <c:v>12.014472</c:v>
                </c:pt>
                <c:pt idx="115">
                  <c:v>12.412816</c:v>
                </c:pt>
                <c:pt idx="116">
                  <c:v>12.504792</c:v>
                </c:pt>
                <c:pt idx="117">
                  <c:v>12.601128</c:v>
                </c:pt>
                <c:pt idx="118">
                  <c:v>12.601128</c:v>
                </c:pt>
                <c:pt idx="119">
                  <c:v>12.630612</c:v>
                </c:pt>
                <c:pt idx="120">
                  <c:v>13.024928</c:v>
                </c:pt>
                <c:pt idx="121">
                  <c:v>13.040132</c:v>
                </c:pt>
                <c:pt idx="122">
                  <c:v>13.160064</c:v>
                </c:pt>
                <c:pt idx="123">
                  <c:v>13.31024</c:v>
                </c:pt>
                <c:pt idx="124">
                  <c:v>13.31024</c:v>
                </c:pt>
                <c:pt idx="125">
                  <c:v>13.31036</c:v>
                </c:pt>
                <c:pt idx="126">
                  <c:v>13.31036</c:v>
                </c:pt>
                <c:pt idx="127">
                  <c:v>13.31036</c:v>
                </c:pt>
                <c:pt idx="128">
                  <c:v>13.31036</c:v>
                </c:pt>
                <c:pt idx="129">
                  <c:v>13.31036</c:v>
                </c:pt>
                <c:pt idx="130">
                  <c:v>13.31036</c:v>
                </c:pt>
                <c:pt idx="131">
                  <c:v>13.31036</c:v>
                </c:pt>
                <c:pt idx="132">
                  <c:v>13.31036</c:v>
                </c:pt>
                <c:pt idx="133">
                  <c:v>13.31036</c:v>
                </c:pt>
                <c:pt idx="134">
                  <c:v>13.31036</c:v>
                </c:pt>
                <c:pt idx="135">
                  <c:v>13.31036</c:v>
                </c:pt>
                <c:pt idx="136">
                  <c:v>13.31036</c:v>
                </c:pt>
                <c:pt idx="137">
                  <c:v>13.495656</c:v>
                </c:pt>
                <c:pt idx="138">
                  <c:v>13.6632</c:v>
                </c:pt>
                <c:pt idx="139">
                  <c:v>13.70828</c:v>
                </c:pt>
                <c:pt idx="140">
                  <c:v>13.70828</c:v>
                </c:pt>
                <c:pt idx="141">
                  <c:v>13.9994</c:v>
                </c:pt>
                <c:pt idx="142">
                  <c:v>14.161792</c:v>
                </c:pt>
                <c:pt idx="143">
                  <c:v>14.17872</c:v>
                </c:pt>
                <c:pt idx="144">
                  <c:v>14.201784</c:v>
                </c:pt>
                <c:pt idx="145">
                  <c:v>14.275072</c:v>
                </c:pt>
                <c:pt idx="146">
                  <c:v>14.318808</c:v>
                </c:pt>
                <c:pt idx="147">
                  <c:v>14.702168</c:v>
                </c:pt>
                <c:pt idx="148">
                  <c:v>14.721016</c:v>
                </c:pt>
                <c:pt idx="149">
                  <c:v>14.85832</c:v>
                </c:pt>
                <c:pt idx="150">
                  <c:v>14.927192</c:v>
                </c:pt>
                <c:pt idx="151">
                  <c:v>14.974296</c:v>
                </c:pt>
                <c:pt idx="152">
                  <c:v>15.1188</c:v>
                </c:pt>
                <c:pt idx="153">
                  <c:v>15.127864</c:v>
                </c:pt>
                <c:pt idx="154">
                  <c:v>15.14544</c:v>
                </c:pt>
                <c:pt idx="155">
                  <c:v>15.381064</c:v>
                </c:pt>
                <c:pt idx="156">
                  <c:v>15.424412</c:v>
                </c:pt>
                <c:pt idx="157">
                  <c:v>15.47624</c:v>
                </c:pt>
                <c:pt idx="158">
                  <c:v>15.662688</c:v>
                </c:pt>
                <c:pt idx="159">
                  <c:v>15.908352</c:v>
                </c:pt>
                <c:pt idx="160">
                  <c:v>16.338912</c:v>
                </c:pt>
                <c:pt idx="161">
                  <c:v>16.400352</c:v>
                </c:pt>
                <c:pt idx="162">
                  <c:v>16.47988</c:v>
                </c:pt>
                <c:pt idx="163">
                  <c:v>16.481364</c:v>
                </c:pt>
                <c:pt idx="164">
                  <c:v>16.496104</c:v>
                </c:pt>
                <c:pt idx="165">
                  <c:v>16.657608</c:v>
                </c:pt>
                <c:pt idx="166">
                  <c:v>16.724416</c:v>
                </c:pt>
                <c:pt idx="167">
                  <c:v>17.105688</c:v>
                </c:pt>
                <c:pt idx="168">
                  <c:v>17.448556</c:v>
                </c:pt>
                <c:pt idx="169">
                  <c:v>17.672768</c:v>
                </c:pt>
                <c:pt idx="170">
                  <c:v>17.825156</c:v>
                </c:pt>
                <c:pt idx="171">
                  <c:v>17.909816</c:v>
                </c:pt>
                <c:pt idx="172">
                  <c:v>17.98266</c:v>
                </c:pt>
                <c:pt idx="173">
                  <c:v>18.006696</c:v>
                </c:pt>
                <c:pt idx="174">
                  <c:v>18.26872</c:v>
                </c:pt>
                <c:pt idx="175">
                  <c:v>18.27184</c:v>
                </c:pt>
                <c:pt idx="176">
                  <c:v>18.289216</c:v>
                </c:pt>
                <c:pt idx="177">
                  <c:v>18.331216</c:v>
                </c:pt>
                <c:pt idx="178">
                  <c:v>18.3328</c:v>
                </c:pt>
                <c:pt idx="179">
                  <c:v>18.459416</c:v>
                </c:pt>
                <c:pt idx="180">
                  <c:v>18.739728</c:v>
                </c:pt>
                <c:pt idx="181">
                  <c:v>18.739728</c:v>
                </c:pt>
                <c:pt idx="182">
                  <c:v>19.329648</c:v>
                </c:pt>
                <c:pt idx="183">
                  <c:v>19.410668</c:v>
                </c:pt>
                <c:pt idx="184">
                  <c:v>19.587856</c:v>
                </c:pt>
                <c:pt idx="185">
                  <c:v>19.743184</c:v>
                </c:pt>
                <c:pt idx="186">
                  <c:v>19.964476</c:v>
                </c:pt>
                <c:pt idx="187">
                  <c:v>20.003072</c:v>
                </c:pt>
                <c:pt idx="188">
                  <c:v>20.060744</c:v>
                </c:pt>
                <c:pt idx="189">
                  <c:v>20.078368</c:v>
                </c:pt>
                <c:pt idx="190">
                  <c:v>20.170696</c:v>
                </c:pt>
                <c:pt idx="191">
                  <c:v>20.563468</c:v>
                </c:pt>
                <c:pt idx="192">
                  <c:v>20.904428</c:v>
                </c:pt>
                <c:pt idx="193">
                  <c:v>21.000496</c:v>
                </c:pt>
                <c:pt idx="194">
                  <c:v>21.163712</c:v>
                </c:pt>
                <c:pt idx="195">
                  <c:v>21.21642</c:v>
                </c:pt>
                <c:pt idx="196">
                  <c:v>21.249488</c:v>
                </c:pt>
                <c:pt idx="197">
                  <c:v>21.249488</c:v>
                </c:pt>
                <c:pt idx="198">
                  <c:v>21.508056</c:v>
                </c:pt>
                <c:pt idx="199">
                  <c:v>21.77872</c:v>
                </c:pt>
                <c:pt idx="200">
                  <c:v>21.797008</c:v>
                </c:pt>
                <c:pt idx="201">
                  <c:v>21.861984</c:v>
                </c:pt>
                <c:pt idx="202">
                  <c:v>22.035544</c:v>
                </c:pt>
                <c:pt idx="203">
                  <c:v>22.134812</c:v>
                </c:pt>
                <c:pt idx="204">
                  <c:v>22.23156</c:v>
                </c:pt>
                <c:pt idx="205">
                  <c:v>22.517248</c:v>
                </c:pt>
                <c:pt idx="206">
                  <c:v>22.578608</c:v>
                </c:pt>
                <c:pt idx="207">
                  <c:v>23.070884</c:v>
                </c:pt>
                <c:pt idx="208">
                  <c:v>23.294416</c:v>
                </c:pt>
                <c:pt idx="209">
                  <c:v>23.353488</c:v>
                </c:pt>
                <c:pt idx="210">
                  <c:v>23.354664</c:v>
                </c:pt>
                <c:pt idx="211">
                  <c:v>23.371844</c:v>
                </c:pt>
                <c:pt idx="212">
                  <c:v>23.403972</c:v>
                </c:pt>
                <c:pt idx="213">
                  <c:v>23.450524</c:v>
                </c:pt>
                <c:pt idx="214">
                  <c:v>24.088992</c:v>
                </c:pt>
                <c:pt idx="215">
                  <c:v>24.204992</c:v>
                </c:pt>
                <c:pt idx="216">
                  <c:v>24.204992</c:v>
                </c:pt>
                <c:pt idx="217">
                  <c:v>24.365624</c:v>
                </c:pt>
                <c:pt idx="218">
                  <c:v>24.415672</c:v>
                </c:pt>
                <c:pt idx="219">
                  <c:v>24.480188</c:v>
                </c:pt>
                <c:pt idx="220">
                  <c:v>24.539632</c:v>
                </c:pt>
                <c:pt idx="221">
                  <c:v>24.605092</c:v>
                </c:pt>
                <c:pt idx="222">
                  <c:v>24.790952</c:v>
                </c:pt>
                <c:pt idx="223">
                  <c:v>25.25552</c:v>
                </c:pt>
                <c:pt idx="224">
                  <c:v>25.554096</c:v>
                </c:pt>
                <c:pt idx="225">
                  <c:v>25.638172</c:v>
                </c:pt>
                <c:pt idx="226">
                  <c:v>26.006968</c:v>
                </c:pt>
                <c:pt idx="227">
                  <c:v>26.3168</c:v>
                </c:pt>
                <c:pt idx="228">
                  <c:v>26.605828</c:v>
                </c:pt>
                <c:pt idx="229">
                  <c:v>26.82336</c:v>
                </c:pt>
                <c:pt idx="230">
                  <c:v>26.994992</c:v>
                </c:pt>
                <c:pt idx="231">
                  <c:v>27.331084</c:v>
                </c:pt>
                <c:pt idx="232">
                  <c:v>27.354032</c:v>
                </c:pt>
                <c:pt idx="233">
                  <c:v>27.477812</c:v>
                </c:pt>
                <c:pt idx="234">
                  <c:v>27.5272</c:v>
                </c:pt>
                <c:pt idx="235">
                  <c:v>27.908452</c:v>
                </c:pt>
                <c:pt idx="236">
                  <c:v>27.941312</c:v>
                </c:pt>
                <c:pt idx="237">
                  <c:v>28.367104</c:v>
                </c:pt>
                <c:pt idx="238">
                  <c:v>28.608836</c:v>
                </c:pt>
                <c:pt idx="239">
                  <c:v>28.728456</c:v>
                </c:pt>
                <c:pt idx="240">
                  <c:v>28.984216</c:v>
                </c:pt>
                <c:pt idx="241">
                  <c:v>29.19786</c:v>
                </c:pt>
                <c:pt idx="242">
                  <c:v>29.405088</c:v>
                </c:pt>
                <c:pt idx="243">
                  <c:v>29.424712</c:v>
                </c:pt>
                <c:pt idx="244">
                  <c:v>29.5946</c:v>
                </c:pt>
                <c:pt idx="245">
                  <c:v>29.648688</c:v>
                </c:pt>
                <c:pt idx="246">
                  <c:v>29.742912</c:v>
                </c:pt>
                <c:pt idx="247">
                  <c:v>30.211848</c:v>
                </c:pt>
                <c:pt idx="248">
                  <c:v>30.54226</c:v>
                </c:pt>
                <c:pt idx="249">
                  <c:v>30.674248</c:v>
                </c:pt>
                <c:pt idx="250">
                  <c:v>30.95396</c:v>
                </c:pt>
                <c:pt idx="251">
                  <c:v>31.280808</c:v>
                </c:pt>
                <c:pt idx="252">
                  <c:v>31.6608</c:v>
                </c:pt>
                <c:pt idx="253">
                  <c:v>32.854596</c:v>
                </c:pt>
                <c:pt idx="254">
                  <c:v>33.012384</c:v>
                </c:pt>
                <c:pt idx="255">
                  <c:v>33.012384</c:v>
                </c:pt>
                <c:pt idx="256">
                  <c:v>33.128048</c:v>
                </c:pt>
                <c:pt idx="257">
                  <c:v>33.225288</c:v>
                </c:pt>
                <c:pt idx="258">
                  <c:v>33.388024</c:v>
                </c:pt>
                <c:pt idx="259">
                  <c:v>33.388024</c:v>
                </c:pt>
                <c:pt idx="260">
                  <c:v>33.428136</c:v>
                </c:pt>
                <c:pt idx="261">
                  <c:v>34.193872</c:v>
                </c:pt>
                <c:pt idx="262">
                  <c:v>34.535664</c:v>
                </c:pt>
                <c:pt idx="263">
                  <c:v>34.61448</c:v>
                </c:pt>
                <c:pt idx="264">
                  <c:v>34.614888</c:v>
                </c:pt>
                <c:pt idx="265">
                  <c:v>34.65158</c:v>
                </c:pt>
                <c:pt idx="266">
                  <c:v>34.996952</c:v>
                </c:pt>
                <c:pt idx="267">
                  <c:v>35.650912</c:v>
                </c:pt>
                <c:pt idx="268">
                  <c:v>35.893404</c:v>
                </c:pt>
                <c:pt idx="269">
                  <c:v>35.995176</c:v>
                </c:pt>
                <c:pt idx="270">
                  <c:v>38.060788</c:v>
                </c:pt>
                <c:pt idx="271">
                  <c:v>38.169924</c:v>
                </c:pt>
                <c:pt idx="272">
                  <c:v>38.241056</c:v>
                </c:pt>
                <c:pt idx="273">
                  <c:v>38.3248</c:v>
                </c:pt>
                <c:pt idx="274">
                  <c:v>38.642472</c:v>
                </c:pt>
                <c:pt idx="275">
                  <c:v>38.94822</c:v>
                </c:pt>
                <c:pt idx="276">
                  <c:v>38.958456</c:v>
                </c:pt>
              </c:numCache>
            </c:numRef>
          </c:xVal>
          <c:yVal>
            <c:numRef>
              <c:f>Analysis!$AU$100:$AU$376</c:f>
              <c:numCache>
                <c:formatCode>0.00E+00</c:formatCode>
                <c:ptCount val="277"/>
                <c:pt idx="0">
                  <c:v>1.64320270345181E-7</c:v>
                </c:pt>
                <c:pt idx="1">
                  <c:v>3.9906351369544E-7</c:v>
                </c:pt>
                <c:pt idx="2">
                  <c:v>8.84199549952641E-7</c:v>
                </c:pt>
                <c:pt idx="3">
                  <c:v>1.87012117202373E-6</c:v>
                </c:pt>
                <c:pt idx="4">
                  <c:v>3.84978919094424E-6</c:v>
                </c:pt>
                <c:pt idx="5">
                  <c:v>7.8325995531203E-6</c:v>
                </c:pt>
                <c:pt idx="6">
                  <c:v>1.58216946018074E-5</c:v>
                </c:pt>
                <c:pt idx="7">
                  <c:v>3.18233590235167E-5</c:v>
                </c:pt>
                <c:pt idx="8">
                  <c:v>6.38501621912704E-5</c:v>
                </c:pt>
                <c:pt idx="9">
                  <c:v>0.000127927242851113</c:v>
                </c:pt>
                <c:pt idx="10">
                  <c:v>0.000256104878495132</c:v>
                </c:pt>
                <c:pt idx="11">
                  <c:v>0.000512483624107507</c:v>
                </c:pt>
                <c:pt idx="12">
                  <c:v>0.000523610453842309</c:v>
                </c:pt>
                <c:pt idx="13">
                  <c:v>0.00102526458965659</c:v>
                </c:pt>
                <c:pt idx="14">
                  <c:v>0.00266379590256573</c:v>
                </c:pt>
                <c:pt idx="15">
                  <c:v>0.00205084999507909</c:v>
                </c:pt>
                <c:pt idx="16">
                  <c:v>0.00402894523426916</c:v>
                </c:pt>
                <c:pt idx="17">
                  <c:v>0.00422555052534978</c:v>
                </c:pt>
                <c:pt idx="18">
                  <c:v>0.00425012031815377</c:v>
                </c:pt>
                <c:pt idx="19">
                  <c:v>0.00422382907489855</c:v>
                </c:pt>
                <c:pt idx="20">
                  <c:v>0.00416141867126649</c:v>
                </c:pt>
                <c:pt idx="21">
                  <c:v>0.00433149797584853</c:v>
                </c:pt>
                <c:pt idx="22">
                  <c:v>0.00444858790563164</c:v>
                </c:pt>
                <c:pt idx="23">
                  <c:v>0.00456805656694736</c:v>
                </c:pt>
                <c:pt idx="24">
                  <c:v>0.00459323669218407</c:v>
                </c:pt>
                <c:pt idx="25">
                  <c:v>0.0043236340771963</c:v>
                </c:pt>
                <c:pt idx="26">
                  <c:v>0.00437969858848312</c:v>
                </c:pt>
                <c:pt idx="27">
                  <c:v>0.00456786877235269</c:v>
                </c:pt>
                <c:pt idx="28">
                  <c:v>0.00442695240336952</c:v>
                </c:pt>
                <c:pt idx="29">
                  <c:v>0.00476168844361222</c:v>
                </c:pt>
                <c:pt idx="30">
                  <c:v>0.00416227157171733</c:v>
                </c:pt>
                <c:pt idx="31">
                  <c:v>0.00437673299884213</c:v>
                </c:pt>
                <c:pt idx="32">
                  <c:v>0.00437673299884213</c:v>
                </c:pt>
                <c:pt idx="33">
                  <c:v>0.00474930964991288</c:v>
                </c:pt>
                <c:pt idx="34">
                  <c:v>0.00477545222244732</c:v>
                </c:pt>
                <c:pt idx="35">
                  <c:v>0.00437087224253315</c:v>
                </c:pt>
                <c:pt idx="36">
                  <c:v>0.00492663469593966</c:v>
                </c:pt>
                <c:pt idx="37">
                  <c:v>0.00378285606749031</c:v>
                </c:pt>
                <c:pt idx="38">
                  <c:v>0.00438010547677159</c:v>
                </c:pt>
                <c:pt idx="39">
                  <c:v>0.00442886947319022</c:v>
                </c:pt>
                <c:pt idx="40">
                  <c:v>0.00424246768842056</c:v>
                </c:pt>
                <c:pt idx="41">
                  <c:v>0.00534273274432755</c:v>
                </c:pt>
                <c:pt idx="42">
                  <c:v>0.00534273274432755</c:v>
                </c:pt>
                <c:pt idx="43">
                  <c:v>0.00433430706999396</c:v>
                </c:pt>
                <c:pt idx="44">
                  <c:v>0.00470205583502647</c:v>
                </c:pt>
                <c:pt idx="45">
                  <c:v>0.00447101371014637</c:v>
                </c:pt>
                <c:pt idx="46">
                  <c:v>0.00529357750917001</c:v>
                </c:pt>
                <c:pt idx="47">
                  <c:v>0.00525428931500795</c:v>
                </c:pt>
                <c:pt idx="48">
                  <c:v>0.00519285700822319</c:v>
                </c:pt>
                <c:pt idx="49">
                  <c:v>0.00544004946824579</c:v>
                </c:pt>
                <c:pt idx="50">
                  <c:v>0.00449500446961676</c:v>
                </c:pt>
                <c:pt idx="51">
                  <c:v>0.00529298282628686</c:v>
                </c:pt>
                <c:pt idx="52">
                  <c:v>0.00449894815610505</c:v>
                </c:pt>
                <c:pt idx="53">
                  <c:v>0.00467132794447192</c:v>
                </c:pt>
                <c:pt idx="54">
                  <c:v>0.00513787231585578</c:v>
                </c:pt>
                <c:pt idx="55">
                  <c:v>0.00488242471844203</c:v>
                </c:pt>
                <c:pt idx="56">
                  <c:v>0.00500811407570654</c:v>
                </c:pt>
                <c:pt idx="57">
                  <c:v>0.00560100508543629</c:v>
                </c:pt>
                <c:pt idx="58">
                  <c:v>0.00435791441550021</c:v>
                </c:pt>
                <c:pt idx="59">
                  <c:v>0.00567338425213595</c:v>
                </c:pt>
                <c:pt idx="60">
                  <c:v>0.005674088481866</c:v>
                </c:pt>
                <c:pt idx="61">
                  <c:v>0.00410204428024843</c:v>
                </c:pt>
                <c:pt idx="62">
                  <c:v>0.00452968387143438</c:v>
                </c:pt>
                <c:pt idx="63">
                  <c:v>0.00535375785199024</c:v>
                </c:pt>
                <c:pt idx="64">
                  <c:v>0.00473434085576191</c:v>
                </c:pt>
                <c:pt idx="65">
                  <c:v>0.00558616148768177</c:v>
                </c:pt>
                <c:pt idx="66">
                  <c:v>0.00475147711252648</c:v>
                </c:pt>
                <c:pt idx="67">
                  <c:v>0.00475147711252648</c:v>
                </c:pt>
                <c:pt idx="68">
                  <c:v>0.00577936300173381</c:v>
                </c:pt>
                <c:pt idx="69">
                  <c:v>0.00515641703208045</c:v>
                </c:pt>
                <c:pt idx="70">
                  <c:v>0.0057127115701719</c:v>
                </c:pt>
                <c:pt idx="71">
                  <c:v>0.00603212670139859</c:v>
                </c:pt>
                <c:pt idx="72">
                  <c:v>0.00533954023621799</c:v>
                </c:pt>
                <c:pt idx="73">
                  <c:v>0.00561694415165977</c:v>
                </c:pt>
                <c:pt idx="74">
                  <c:v>0.00561694415165977</c:v>
                </c:pt>
                <c:pt idx="75">
                  <c:v>0.00546717013762753</c:v>
                </c:pt>
                <c:pt idx="76">
                  <c:v>0.00626156474744914</c:v>
                </c:pt>
                <c:pt idx="77">
                  <c:v>0.00597823747750015</c:v>
                </c:pt>
                <c:pt idx="78">
                  <c:v>0.00597823747750015</c:v>
                </c:pt>
                <c:pt idx="79">
                  <c:v>0.00640302885066678</c:v>
                </c:pt>
                <c:pt idx="80">
                  <c:v>0.00584726639726027</c:v>
                </c:pt>
                <c:pt idx="81">
                  <c:v>0.00584726639726027</c:v>
                </c:pt>
                <c:pt idx="82">
                  <c:v>0.00642260643716219</c:v>
                </c:pt>
                <c:pt idx="83">
                  <c:v>0.00635957787632265</c:v>
                </c:pt>
                <c:pt idx="84">
                  <c:v>0.00553648199261408</c:v>
                </c:pt>
                <c:pt idx="85">
                  <c:v>0.00594645324235053</c:v>
                </c:pt>
                <c:pt idx="86">
                  <c:v>0.0066397361124864</c:v>
                </c:pt>
                <c:pt idx="87">
                  <c:v>0.00556778109172745</c:v>
                </c:pt>
                <c:pt idx="88">
                  <c:v>0.00556778109172745</c:v>
                </c:pt>
                <c:pt idx="89">
                  <c:v>0.00582332258643854</c:v>
                </c:pt>
                <c:pt idx="90">
                  <c:v>0.00684579373149926</c:v>
                </c:pt>
                <c:pt idx="91">
                  <c:v>0.00685390019816962</c:v>
                </c:pt>
                <c:pt idx="92">
                  <c:v>0.006854557479251</c:v>
                </c:pt>
                <c:pt idx="93">
                  <c:v>0.00655666047866475</c:v>
                </c:pt>
                <c:pt idx="94">
                  <c:v>0.00655666047866475</c:v>
                </c:pt>
                <c:pt idx="95">
                  <c:v>0.00609283130412897</c:v>
                </c:pt>
                <c:pt idx="96">
                  <c:v>0.00599687609102216</c:v>
                </c:pt>
                <c:pt idx="97">
                  <c:v>0.00599687609102216</c:v>
                </c:pt>
                <c:pt idx="98">
                  <c:v>0.00599687609102216</c:v>
                </c:pt>
                <c:pt idx="99">
                  <c:v>0.00599687609102216</c:v>
                </c:pt>
                <c:pt idx="100">
                  <c:v>0.00599687609102216</c:v>
                </c:pt>
                <c:pt idx="101">
                  <c:v>0.00581258699544265</c:v>
                </c:pt>
                <c:pt idx="102">
                  <c:v>0.00438925263848747</c:v>
                </c:pt>
                <c:pt idx="103">
                  <c:v>0.00739597712048882</c:v>
                </c:pt>
                <c:pt idx="104">
                  <c:v>0.00738020237453568</c:v>
                </c:pt>
                <c:pt idx="105">
                  <c:v>0.00568606038727686</c:v>
                </c:pt>
                <c:pt idx="106">
                  <c:v>0.00747161921827105</c:v>
                </c:pt>
                <c:pt idx="107">
                  <c:v>0.00672581645982294</c:v>
                </c:pt>
                <c:pt idx="108">
                  <c:v>0.0076046638638272</c:v>
                </c:pt>
                <c:pt idx="109">
                  <c:v>0.00588041214322132</c:v>
                </c:pt>
                <c:pt idx="110">
                  <c:v>0.00757894382913079</c:v>
                </c:pt>
                <c:pt idx="111">
                  <c:v>0.00674258495217293</c:v>
                </c:pt>
                <c:pt idx="112">
                  <c:v>0.0075158604948678</c:v>
                </c:pt>
                <c:pt idx="113">
                  <c:v>0.00679933804364024</c:v>
                </c:pt>
                <c:pt idx="114">
                  <c:v>0.00761996912329364</c:v>
                </c:pt>
                <c:pt idx="115">
                  <c:v>0.00708508316899574</c:v>
                </c:pt>
                <c:pt idx="116">
                  <c:v>0.00794336706488251</c:v>
                </c:pt>
                <c:pt idx="117">
                  <c:v>0.00799033918787689</c:v>
                </c:pt>
                <c:pt idx="118">
                  <c:v>0.00799033918787689</c:v>
                </c:pt>
                <c:pt idx="119">
                  <c:v>0.00794176298605295</c:v>
                </c:pt>
                <c:pt idx="120">
                  <c:v>0.00742151718536533</c:v>
                </c:pt>
                <c:pt idx="121">
                  <c:v>0.00719887886859716</c:v>
                </c:pt>
                <c:pt idx="122">
                  <c:v>0.00790910237612815</c:v>
                </c:pt>
                <c:pt idx="123">
                  <c:v>0.00815466728299685</c:v>
                </c:pt>
                <c:pt idx="124">
                  <c:v>0.00815466728299685</c:v>
                </c:pt>
                <c:pt idx="125">
                  <c:v>0.00815474553074464</c:v>
                </c:pt>
                <c:pt idx="126">
                  <c:v>0.00815474553074464</c:v>
                </c:pt>
                <c:pt idx="127">
                  <c:v>0.00815474553074464</c:v>
                </c:pt>
                <c:pt idx="128">
                  <c:v>0.00815474553074464</c:v>
                </c:pt>
                <c:pt idx="129">
                  <c:v>0.00815474553074464</c:v>
                </c:pt>
                <c:pt idx="130">
                  <c:v>0.00815474553074464</c:v>
                </c:pt>
                <c:pt idx="131">
                  <c:v>0.00815474553074464</c:v>
                </c:pt>
                <c:pt idx="132">
                  <c:v>0.00815474553074464</c:v>
                </c:pt>
                <c:pt idx="133">
                  <c:v>0.00815474553074464</c:v>
                </c:pt>
                <c:pt idx="134">
                  <c:v>0.00815474553074464</c:v>
                </c:pt>
                <c:pt idx="135">
                  <c:v>0.00815474553074464</c:v>
                </c:pt>
                <c:pt idx="136">
                  <c:v>0.00815474553074464</c:v>
                </c:pt>
                <c:pt idx="137">
                  <c:v>0.00858337104355265</c:v>
                </c:pt>
                <c:pt idx="138">
                  <c:v>0.00806127859601734</c:v>
                </c:pt>
                <c:pt idx="139">
                  <c:v>0.0082677352785439</c:v>
                </c:pt>
                <c:pt idx="140">
                  <c:v>0.0082677352785439</c:v>
                </c:pt>
                <c:pt idx="141">
                  <c:v>0.00782438353960304</c:v>
                </c:pt>
                <c:pt idx="142">
                  <c:v>0.00845064721376242</c:v>
                </c:pt>
                <c:pt idx="143">
                  <c:v>0.00894481304011383</c:v>
                </c:pt>
                <c:pt idx="144">
                  <c:v>0.00892788805226827</c:v>
                </c:pt>
                <c:pt idx="145">
                  <c:v>0.00918429809697976</c:v>
                </c:pt>
                <c:pt idx="146">
                  <c:v>0.00903615946087619</c:v>
                </c:pt>
                <c:pt idx="147">
                  <c:v>0.00909429753747927</c:v>
                </c:pt>
                <c:pt idx="148">
                  <c:v>0.0080866934644974</c:v>
                </c:pt>
                <c:pt idx="149">
                  <c:v>0.00898996199058486</c:v>
                </c:pt>
                <c:pt idx="150">
                  <c:v>0.00750345822684412</c:v>
                </c:pt>
                <c:pt idx="151">
                  <c:v>0.00962273587735982</c:v>
                </c:pt>
                <c:pt idx="152">
                  <c:v>0.00752579013406151</c:v>
                </c:pt>
                <c:pt idx="153">
                  <c:v>0.00691257818423241</c:v>
                </c:pt>
                <c:pt idx="154">
                  <c:v>0.00924199798619525</c:v>
                </c:pt>
                <c:pt idx="155">
                  <c:v>0.00707768093205542</c:v>
                </c:pt>
                <c:pt idx="156">
                  <c:v>0.00977103883373373</c:v>
                </c:pt>
                <c:pt idx="157">
                  <c:v>0.00773240331208363</c:v>
                </c:pt>
                <c:pt idx="158">
                  <c:v>0.00904719239331365</c:v>
                </c:pt>
                <c:pt idx="159">
                  <c:v>0.00855072608317741</c:v>
                </c:pt>
                <c:pt idx="160">
                  <c:v>0.0103960818430277</c:v>
                </c:pt>
                <c:pt idx="161">
                  <c:v>0.00947760977954591</c:v>
                </c:pt>
                <c:pt idx="162">
                  <c:v>0.0103103536105562</c:v>
                </c:pt>
                <c:pt idx="163">
                  <c:v>0.0104509413389986</c:v>
                </c:pt>
                <c:pt idx="164">
                  <c:v>0.010632554361604</c:v>
                </c:pt>
                <c:pt idx="165">
                  <c:v>0.0105658638061682</c:v>
                </c:pt>
                <c:pt idx="166">
                  <c:v>0.010859011168464</c:v>
                </c:pt>
                <c:pt idx="167">
                  <c:v>0.0095792770782409</c:v>
                </c:pt>
                <c:pt idx="168">
                  <c:v>0.0100784507604505</c:v>
                </c:pt>
                <c:pt idx="169">
                  <c:v>0.00727585900286649</c:v>
                </c:pt>
                <c:pt idx="170">
                  <c:v>0.00820445632491145</c:v>
                </c:pt>
                <c:pt idx="171">
                  <c:v>0.0113916827114996</c:v>
                </c:pt>
                <c:pt idx="172">
                  <c:v>0.011536261075079</c:v>
                </c:pt>
                <c:pt idx="173">
                  <c:v>0.0113471988668847</c:v>
                </c:pt>
                <c:pt idx="174">
                  <c:v>0.0117884144423111</c:v>
                </c:pt>
                <c:pt idx="175">
                  <c:v>0.0117904488837534</c:v>
                </c:pt>
                <c:pt idx="176">
                  <c:v>0.0116492742972026</c:v>
                </c:pt>
                <c:pt idx="177">
                  <c:v>0.0118291658693567</c:v>
                </c:pt>
                <c:pt idx="178">
                  <c:v>0.0116526545999068</c:v>
                </c:pt>
                <c:pt idx="179">
                  <c:v>0.00952962105749755</c:v>
                </c:pt>
                <c:pt idx="180">
                  <c:v>0.0100100309297886</c:v>
                </c:pt>
                <c:pt idx="181">
                  <c:v>0.0100100309297886</c:v>
                </c:pt>
                <c:pt idx="182">
                  <c:v>0.0121612962595982</c:v>
                </c:pt>
                <c:pt idx="183">
                  <c:v>0.00996398213021809</c:v>
                </c:pt>
                <c:pt idx="184">
                  <c:v>0.0121204822343544</c:v>
                </c:pt>
                <c:pt idx="185">
                  <c:v>0.0119569757405861</c:v>
                </c:pt>
                <c:pt idx="186">
                  <c:v>0.0105421077899411</c:v>
                </c:pt>
                <c:pt idx="187">
                  <c:v>0.0115960893030342</c:v>
                </c:pt>
                <c:pt idx="188">
                  <c:v>0.00966263440395458</c:v>
                </c:pt>
                <c:pt idx="189">
                  <c:v>0.0113830441601443</c:v>
                </c:pt>
                <c:pt idx="190">
                  <c:v>0.0128547982234279</c:v>
                </c:pt>
                <c:pt idx="191">
                  <c:v>0.0131424838929284</c:v>
                </c:pt>
                <c:pt idx="192">
                  <c:v>0.0101914874568984</c:v>
                </c:pt>
                <c:pt idx="193">
                  <c:v>0.0133958813993502</c:v>
                </c:pt>
                <c:pt idx="194">
                  <c:v>0.0111355621834549</c:v>
                </c:pt>
                <c:pt idx="195">
                  <c:v>0.0135124079453493</c:v>
                </c:pt>
                <c:pt idx="196">
                  <c:v>0.0129936566766443</c:v>
                </c:pt>
                <c:pt idx="197">
                  <c:v>0.0129936566766443</c:v>
                </c:pt>
                <c:pt idx="198">
                  <c:v>0.0137025734467873</c:v>
                </c:pt>
                <c:pt idx="199">
                  <c:v>0.0133284474903104</c:v>
                </c:pt>
                <c:pt idx="200">
                  <c:v>0.0128894698004707</c:v>
                </c:pt>
                <c:pt idx="201">
                  <c:v>0.0134413355160376</c:v>
                </c:pt>
                <c:pt idx="202">
                  <c:v>0.0138633256198336</c:v>
                </c:pt>
                <c:pt idx="203">
                  <c:v>0.0140367148041469</c:v>
                </c:pt>
                <c:pt idx="204">
                  <c:v>0.0140947668082274</c:v>
                </c:pt>
                <c:pt idx="205">
                  <c:v>0.0145001214408446</c:v>
                </c:pt>
                <c:pt idx="206">
                  <c:v>0.00951753960523979</c:v>
                </c:pt>
                <c:pt idx="207">
                  <c:v>0.011625009670615</c:v>
                </c:pt>
                <c:pt idx="208">
                  <c:v>0.0149879883234994</c:v>
                </c:pt>
                <c:pt idx="209">
                  <c:v>0.0143065365128284</c:v>
                </c:pt>
                <c:pt idx="210">
                  <c:v>0.0128457136599102</c:v>
                </c:pt>
                <c:pt idx="211">
                  <c:v>0.0122754049501907</c:v>
                </c:pt>
                <c:pt idx="212">
                  <c:v>0.0149727143631321</c:v>
                </c:pt>
                <c:pt idx="213">
                  <c:v>0.0149934578410695</c:v>
                </c:pt>
                <c:pt idx="214">
                  <c:v>0.0132307238781037</c:v>
                </c:pt>
                <c:pt idx="215">
                  <c:v>0.0136966109684062</c:v>
                </c:pt>
                <c:pt idx="216">
                  <c:v>0.0136966109684062</c:v>
                </c:pt>
                <c:pt idx="217">
                  <c:v>0.0157818038999875</c:v>
                </c:pt>
                <c:pt idx="218">
                  <c:v>0.0116667078954087</c:v>
                </c:pt>
                <c:pt idx="219">
                  <c:v>0.0117147363629982</c:v>
                </c:pt>
                <c:pt idx="220">
                  <c:v>0.0156107464985581</c:v>
                </c:pt>
                <c:pt idx="221">
                  <c:v>0.0154623496448869</c:v>
                </c:pt>
                <c:pt idx="222">
                  <c:v>0.0157880950189092</c:v>
                </c:pt>
                <c:pt idx="223">
                  <c:v>0.0154742746016491</c:v>
                </c:pt>
                <c:pt idx="224">
                  <c:v>0.0162838492745406</c:v>
                </c:pt>
                <c:pt idx="225">
                  <c:v>0.0159256154356386</c:v>
                </c:pt>
                <c:pt idx="226">
                  <c:v>0.0163482549957412</c:v>
                </c:pt>
                <c:pt idx="227">
                  <c:v>0.0138216821684632</c:v>
                </c:pt>
                <c:pt idx="228">
                  <c:v>0.016933978511774</c:v>
                </c:pt>
                <c:pt idx="229">
                  <c:v>0.0170058960167617</c:v>
                </c:pt>
                <c:pt idx="230">
                  <c:v>0.0159041364288721</c:v>
                </c:pt>
                <c:pt idx="231">
                  <c:v>0.0117402686030999</c:v>
                </c:pt>
                <c:pt idx="232">
                  <c:v>0.0177583341842219</c:v>
                </c:pt>
                <c:pt idx="233">
                  <c:v>0.0109481979513875</c:v>
                </c:pt>
                <c:pt idx="234">
                  <c:v>0.0166006509309914</c:v>
                </c:pt>
                <c:pt idx="235">
                  <c:v>0.0161595370776371</c:v>
                </c:pt>
                <c:pt idx="236">
                  <c:v>0.0173454599430426</c:v>
                </c:pt>
                <c:pt idx="237">
                  <c:v>0.0143021781132769</c:v>
                </c:pt>
                <c:pt idx="238">
                  <c:v>0.0167683984526895</c:v>
                </c:pt>
                <c:pt idx="239">
                  <c:v>0.0148325882964016</c:v>
                </c:pt>
                <c:pt idx="240">
                  <c:v>0.0182857005299578</c:v>
                </c:pt>
                <c:pt idx="241">
                  <c:v>0.0188190137045252</c:v>
                </c:pt>
                <c:pt idx="242">
                  <c:v>0.0175148506674442</c:v>
                </c:pt>
                <c:pt idx="243">
                  <c:v>0.0185760231485586</c:v>
                </c:pt>
                <c:pt idx="244">
                  <c:v>0.0187655313689153</c:v>
                </c:pt>
                <c:pt idx="245">
                  <c:v>0.0190630997289608</c:v>
                </c:pt>
                <c:pt idx="246">
                  <c:v>0.0191074427276297</c:v>
                </c:pt>
                <c:pt idx="247">
                  <c:v>0.0185834410350485</c:v>
                </c:pt>
                <c:pt idx="248">
                  <c:v>0.015244500090283</c:v>
                </c:pt>
                <c:pt idx="249">
                  <c:v>0.0188494833775121</c:v>
                </c:pt>
                <c:pt idx="250">
                  <c:v>0.0148151938220693</c:v>
                </c:pt>
                <c:pt idx="251">
                  <c:v>0.0198341921594925</c:v>
                </c:pt>
                <c:pt idx="252">
                  <c:v>0.0201660095587429</c:v>
                </c:pt>
                <c:pt idx="253">
                  <c:v>0.0207408801121581</c:v>
                </c:pt>
                <c:pt idx="254">
                  <c:v>0.0164417454047928</c:v>
                </c:pt>
                <c:pt idx="255">
                  <c:v>0.0164417454047928</c:v>
                </c:pt>
                <c:pt idx="256">
                  <c:v>0.0181001046969903</c:v>
                </c:pt>
                <c:pt idx="257">
                  <c:v>0.0209494573086496</c:v>
                </c:pt>
                <c:pt idx="258">
                  <c:v>0.0180947682005914</c:v>
                </c:pt>
                <c:pt idx="259">
                  <c:v>0.0180947682005914</c:v>
                </c:pt>
                <c:pt idx="260">
                  <c:v>0.021114865222689</c:v>
                </c:pt>
                <c:pt idx="261">
                  <c:v>0.0193433988110706</c:v>
                </c:pt>
                <c:pt idx="262">
                  <c:v>0.0222999977858419</c:v>
                </c:pt>
                <c:pt idx="263">
                  <c:v>0.0211827999173145</c:v>
                </c:pt>
                <c:pt idx="264">
                  <c:v>0.021183065959657</c:v>
                </c:pt>
                <c:pt idx="265">
                  <c:v>0.0209606154374835</c:v>
                </c:pt>
                <c:pt idx="266">
                  <c:v>0.0183178838286211</c:v>
                </c:pt>
                <c:pt idx="267">
                  <c:v>0.0164093038885618</c:v>
                </c:pt>
                <c:pt idx="268">
                  <c:v>0.0230352527478888</c:v>
                </c:pt>
                <c:pt idx="269">
                  <c:v>0.0227548988923556</c:v>
                </c:pt>
                <c:pt idx="270">
                  <c:v>0.0206211297589504</c:v>
                </c:pt>
                <c:pt idx="271">
                  <c:v>0.0240632716582673</c:v>
                </c:pt>
                <c:pt idx="272">
                  <c:v>0.0222710930678107</c:v>
                </c:pt>
                <c:pt idx="273">
                  <c:v>0.0244226870381609</c:v>
                </c:pt>
                <c:pt idx="274">
                  <c:v>0.0246375240544751</c:v>
                </c:pt>
                <c:pt idx="275">
                  <c:v>0.0251071200880225</c:v>
                </c:pt>
                <c:pt idx="276">
                  <c:v>0.024812266924825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Analysis!$AV$99</c:f>
              <c:strCache>
                <c:ptCount val="1"/>
                <c:pt idx="0">
                  <c:v>Ecomm</c:v>
                </c:pt>
              </c:strCache>
            </c:strRef>
          </c:tx>
          <c:marker>
            <c:symbol val="none"/>
          </c:marker>
          <c:xVal>
            <c:numRef>
              <c:f>Analysis!$AM$100:$AM$376</c:f>
              <c:numCache>
                <c:formatCode>General</c:formatCode>
                <c:ptCount val="277"/>
                <c:pt idx="0">
                  <c:v>0.000412</c:v>
                </c:pt>
                <c:pt idx="1">
                  <c:v>0.000932</c:v>
                </c:pt>
                <c:pt idx="2">
                  <c:v>0.001996</c:v>
                </c:pt>
                <c:pt idx="3">
                  <c:v>0.004148</c:v>
                </c:pt>
                <c:pt idx="4">
                  <c:v>0.008464</c:v>
                </c:pt>
                <c:pt idx="5">
                  <c:v>0.017132</c:v>
                </c:pt>
                <c:pt idx="6">
                  <c:v>0.034504</c:v>
                </c:pt>
                <c:pt idx="7">
                  <c:v>0.069284</c:v>
                </c:pt>
                <c:pt idx="8">
                  <c:v>0.13888</c:v>
                </c:pt>
                <c:pt idx="9">
                  <c:v>0.278108</c:v>
                </c:pt>
                <c:pt idx="10">
                  <c:v>0.5566</c:v>
                </c:pt>
                <c:pt idx="11">
                  <c:v>1.11362</c:v>
                </c:pt>
                <c:pt idx="12">
                  <c:v>2.141344</c:v>
                </c:pt>
                <c:pt idx="13">
                  <c:v>2.227696</c:v>
                </c:pt>
                <c:pt idx="14">
                  <c:v>4.432392</c:v>
                </c:pt>
                <c:pt idx="15">
                  <c:v>4.455884</c:v>
                </c:pt>
                <c:pt idx="16">
                  <c:v>6.452372</c:v>
                </c:pt>
                <c:pt idx="17">
                  <c:v>6.543064</c:v>
                </c:pt>
                <c:pt idx="18">
                  <c:v>6.580744</c:v>
                </c:pt>
                <c:pt idx="19">
                  <c:v>6.667744</c:v>
                </c:pt>
                <c:pt idx="20">
                  <c:v>6.821552</c:v>
                </c:pt>
                <c:pt idx="21">
                  <c:v>6.988364</c:v>
                </c:pt>
                <c:pt idx="22">
                  <c:v>7.052952</c:v>
                </c:pt>
                <c:pt idx="23">
                  <c:v>7.180288</c:v>
                </c:pt>
                <c:pt idx="24">
                  <c:v>7.234264</c:v>
                </c:pt>
                <c:pt idx="25">
                  <c:v>7.382584</c:v>
                </c:pt>
                <c:pt idx="26">
                  <c:v>7.498304</c:v>
                </c:pt>
                <c:pt idx="27">
                  <c:v>7.49916</c:v>
                </c:pt>
                <c:pt idx="28">
                  <c:v>7.517952</c:v>
                </c:pt>
                <c:pt idx="29">
                  <c:v>7.51844</c:v>
                </c:pt>
                <c:pt idx="30">
                  <c:v>7.54272</c:v>
                </c:pt>
                <c:pt idx="31">
                  <c:v>7.546736</c:v>
                </c:pt>
                <c:pt idx="32">
                  <c:v>7.546736</c:v>
                </c:pt>
                <c:pt idx="33">
                  <c:v>7.563336</c:v>
                </c:pt>
                <c:pt idx="34">
                  <c:v>7.631068</c:v>
                </c:pt>
                <c:pt idx="35">
                  <c:v>7.696448</c:v>
                </c:pt>
                <c:pt idx="36">
                  <c:v>7.74556</c:v>
                </c:pt>
                <c:pt idx="37">
                  <c:v>7.805272</c:v>
                </c:pt>
                <c:pt idx="38">
                  <c:v>8.072468</c:v>
                </c:pt>
                <c:pt idx="39">
                  <c:v>8.088272</c:v>
                </c:pt>
                <c:pt idx="40">
                  <c:v>8.122208000000001</c:v>
                </c:pt>
                <c:pt idx="41">
                  <c:v>8.240344</c:v>
                </c:pt>
                <c:pt idx="42">
                  <c:v>8.240344</c:v>
                </c:pt>
                <c:pt idx="43">
                  <c:v>8.243872</c:v>
                </c:pt>
                <c:pt idx="44">
                  <c:v>8.339788</c:v>
                </c:pt>
                <c:pt idx="45">
                  <c:v>8.351744</c:v>
                </c:pt>
                <c:pt idx="46">
                  <c:v>8.3918</c:v>
                </c:pt>
                <c:pt idx="47">
                  <c:v>8.393568</c:v>
                </c:pt>
                <c:pt idx="48">
                  <c:v>8.420416</c:v>
                </c:pt>
                <c:pt idx="49">
                  <c:v>8.532928</c:v>
                </c:pt>
                <c:pt idx="50">
                  <c:v>8.546576</c:v>
                </c:pt>
                <c:pt idx="51">
                  <c:v>8.573968000000001</c:v>
                </c:pt>
                <c:pt idx="52">
                  <c:v>8.649544</c:v>
                </c:pt>
                <c:pt idx="53">
                  <c:v>8.658944</c:v>
                </c:pt>
                <c:pt idx="54">
                  <c:v>8.827992</c:v>
                </c:pt>
                <c:pt idx="55">
                  <c:v>8.8368</c:v>
                </c:pt>
                <c:pt idx="56">
                  <c:v>8.880636</c:v>
                </c:pt>
                <c:pt idx="57">
                  <c:v>8.886088</c:v>
                </c:pt>
                <c:pt idx="58">
                  <c:v>8.890356</c:v>
                </c:pt>
                <c:pt idx="59">
                  <c:v>8.890768</c:v>
                </c:pt>
                <c:pt idx="60">
                  <c:v>8.896288</c:v>
                </c:pt>
                <c:pt idx="61">
                  <c:v>8.912296</c:v>
                </c:pt>
                <c:pt idx="62">
                  <c:v>8.93048</c:v>
                </c:pt>
                <c:pt idx="63">
                  <c:v>8.972432</c:v>
                </c:pt>
                <c:pt idx="64">
                  <c:v>8.99886</c:v>
                </c:pt>
                <c:pt idx="65">
                  <c:v>9.023584</c:v>
                </c:pt>
                <c:pt idx="66">
                  <c:v>9.030620000000001</c:v>
                </c:pt>
                <c:pt idx="67">
                  <c:v>9.030620000000001</c:v>
                </c:pt>
                <c:pt idx="68">
                  <c:v>9.261096</c:v>
                </c:pt>
                <c:pt idx="69">
                  <c:v>9.286312000000001</c:v>
                </c:pt>
                <c:pt idx="70">
                  <c:v>9.32528</c:v>
                </c:pt>
                <c:pt idx="71">
                  <c:v>9.462432</c:v>
                </c:pt>
                <c:pt idx="72">
                  <c:v>9.499388</c:v>
                </c:pt>
                <c:pt idx="73">
                  <c:v>9.634792</c:v>
                </c:pt>
                <c:pt idx="74">
                  <c:v>9.634792</c:v>
                </c:pt>
                <c:pt idx="75">
                  <c:v>9.63702</c:v>
                </c:pt>
                <c:pt idx="76">
                  <c:v>9.818676</c:v>
                </c:pt>
                <c:pt idx="77">
                  <c:v>9.871208</c:v>
                </c:pt>
                <c:pt idx="78">
                  <c:v>9.871208</c:v>
                </c:pt>
                <c:pt idx="79">
                  <c:v>10.009744</c:v>
                </c:pt>
                <c:pt idx="80">
                  <c:v>10.034712</c:v>
                </c:pt>
                <c:pt idx="81">
                  <c:v>10.034712</c:v>
                </c:pt>
                <c:pt idx="82">
                  <c:v>10.045128</c:v>
                </c:pt>
                <c:pt idx="83">
                  <c:v>10.160468</c:v>
                </c:pt>
                <c:pt idx="84">
                  <c:v>10.171976</c:v>
                </c:pt>
                <c:pt idx="85">
                  <c:v>10.228944</c:v>
                </c:pt>
                <c:pt idx="86">
                  <c:v>10.333596</c:v>
                </c:pt>
                <c:pt idx="87">
                  <c:v>10.581856</c:v>
                </c:pt>
                <c:pt idx="88">
                  <c:v>10.581856</c:v>
                </c:pt>
                <c:pt idx="89">
                  <c:v>10.695852</c:v>
                </c:pt>
                <c:pt idx="90">
                  <c:v>10.748724</c:v>
                </c:pt>
                <c:pt idx="91">
                  <c:v>10.852616</c:v>
                </c:pt>
                <c:pt idx="92">
                  <c:v>10.942044</c:v>
                </c:pt>
                <c:pt idx="93">
                  <c:v>11.241432</c:v>
                </c:pt>
                <c:pt idx="94">
                  <c:v>11.241432</c:v>
                </c:pt>
                <c:pt idx="95">
                  <c:v>11.371188</c:v>
                </c:pt>
                <c:pt idx="96">
                  <c:v>11.533452</c:v>
                </c:pt>
                <c:pt idx="97">
                  <c:v>11.533452</c:v>
                </c:pt>
                <c:pt idx="98">
                  <c:v>11.533452</c:v>
                </c:pt>
                <c:pt idx="99">
                  <c:v>11.533452</c:v>
                </c:pt>
                <c:pt idx="100">
                  <c:v>11.533452</c:v>
                </c:pt>
                <c:pt idx="101">
                  <c:v>11.535568</c:v>
                </c:pt>
                <c:pt idx="102">
                  <c:v>11.542256</c:v>
                </c:pt>
                <c:pt idx="103">
                  <c:v>11.6688</c:v>
                </c:pt>
                <c:pt idx="104">
                  <c:v>11.678408</c:v>
                </c:pt>
                <c:pt idx="105">
                  <c:v>11.722128</c:v>
                </c:pt>
                <c:pt idx="106">
                  <c:v>11.737704</c:v>
                </c:pt>
                <c:pt idx="107">
                  <c:v>11.847408</c:v>
                </c:pt>
                <c:pt idx="108">
                  <c:v>11.85256</c:v>
                </c:pt>
                <c:pt idx="109">
                  <c:v>11.886884</c:v>
                </c:pt>
                <c:pt idx="110">
                  <c:v>11.902296</c:v>
                </c:pt>
                <c:pt idx="111">
                  <c:v>11.903084</c:v>
                </c:pt>
                <c:pt idx="112">
                  <c:v>11.967132</c:v>
                </c:pt>
                <c:pt idx="113">
                  <c:v>11.97396</c:v>
                </c:pt>
                <c:pt idx="114">
                  <c:v>12.014472</c:v>
                </c:pt>
                <c:pt idx="115">
                  <c:v>12.412816</c:v>
                </c:pt>
                <c:pt idx="116">
                  <c:v>12.504792</c:v>
                </c:pt>
                <c:pt idx="117">
                  <c:v>12.601128</c:v>
                </c:pt>
                <c:pt idx="118">
                  <c:v>12.601128</c:v>
                </c:pt>
                <c:pt idx="119">
                  <c:v>12.630612</c:v>
                </c:pt>
                <c:pt idx="120">
                  <c:v>13.024928</c:v>
                </c:pt>
                <c:pt idx="121">
                  <c:v>13.040132</c:v>
                </c:pt>
                <c:pt idx="122">
                  <c:v>13.160064</c:v>
                </c:pt>
                <c:pt idx="123">
                  <c:v>13.31024</c:v>
                </c:pt>
                <c:pt idx="124">
                  <c:v>13.31024</c:v>
                </c:pt>
                <c:pt idx="125">
                  <c:v>13.31036</c:v>
                </c:pt>
                <c:pt idx="126">
                  <c:v>13.31036</c:v>
                </c:pt>
                <c:pt idx="127">
                  <c:v>13.31036</c:v>
                </c:pt>
                <c:pt idx="128">
                  <c:v>13.31036</c:v>
                </c:pt>
                <c:pt idx="129">
                  <c:v>13.31036</c:v>
                </c:pt>
                <c:pt idx="130">
                  <c:v>13.31036</c:v>
                </c:pt>
                <c:pt idx="131">
                  <c:v>13.31036</c:v>
                </c:pt>
                <c:pt idx="132">
                  <c:v>13.31036</c:v>
                </c:pt>
                <c:pt idx="133">
                  <c:v>13.31036</c:v>
                </c:pt>
                <c:pt idx="134">
                  <c:v>13.31036</c:v>
                </c:pt>
                <c:pt idx="135">
                  <c:v>13.31036</c:v>
                </c:pt>
                <c:pt idx="136">
                  <c:v>13.31036</c:v>
                </c:pt>
                <c:pt idx="137">
                  <c:v>13.495656</c:v>
                </c:pt>
                <c:pt idx="138">
                  <c:v>13.6632</c:v>
                </c:pt>
                <c:pt idx="139">
                  <c:v>13.70828</c:v>
                </c:pt>
                <c:pt idx="140">
                  <c:v>13.70828</c:v>
                </c:pt>
                <c:pt idx="141">
                  <c:v>13.9994</c:v>
                </c:pt>
                <c:pt idx="142">
                  <c:v>14.161792</c:v>
                </c:pt>
                <c:pt idx="143">
                  <c:v>14.17872</c:v>
                </c:pt>
                <c:pt idx="144">
                  <c:v>14.201784</c:v>
                </c:pt>
                <c:pt idx="145">
                  <c:v>14.275072</c:v>
                </c:pt>
                <c:pt idx="146">
                  <c:v>14.318808</c:v>
                </c:pt>
                <c:pt idx="147">
                  <c:v>14.702168</c:v>
                </c:pt>
                <c:pt idx="148">
                  <c:v>14.721016</c:v>
                </c:pt>
                <c:pt idx="149">
                  <c:v>14.85832</c:v>
                </c:pt>
                <c:pt idx="150">
                  <c:v>14.927192</c:v>
                </c:pt>
                <c:pt idx="151">
                  <c:v>14.974296</c:v>
                </c:pt>
                <c:pt idx="152">
                  <c:v>15.1188</c:v>
                </c:pt>
                <c:pt idx="153">
                  <c:v>15.127864</c:v>
                </c:pt>
                <c:pt idx="154">
                  <c:v>15.14544</c:v>
                </c:pt>
                <c:pt idx="155">
                  <c:v>15.381064</c:v>
                </c:pt>
                <c:pt idx="156">
                  <c:v>15.424412</c:v>
                </c:pt>
                <c:pt idx="157">
                  <c:v>15.47624</c:v>
                </c:pt>
                <c:pt idx="158">
                  <c:v>15.662688</c:v>
                </c:pt>
                <c:pt idx="159">
                  <c:v>15.908352</c:v>
                </c:pt>
                <c:pt idx="160">
                  <c:v>16.338912</c:v>
                </c:pt>
                <c:pt idx="161">
                  <c:v>16.400352</c:v>
                </c:pt>
                <c:pt idx="162">
                  <c:v>16.47988</c:v>
                </c:pt>
                <c:pt idx="163">
                  <c:v>16.481364</c:v>
                </c:pt>
                <c:pt idx="164">
                  <c:v>16.496104</c:v>
                </c:pt>
                <c:pt idx="165">
                  <c:v>16.657608</c:v>
                </c:pt>
                <c:pt idx="166">
                  <c:v>16.724416</c:v>
                </c:pt>
                <c:pt idx="167">
                  <c:v>17.105688</c:v>
                </c:pt>
                <c:pt idx="168">
                  <c:v>17.448556</c:v>
                </c:pt>
                <c:pt idx="169">
                  <c:v>17.672768</c:v>
                </c:pt>
                <c:pt idx="170">
                  <c:v>17.825156</c:v>
                </c:pt>
                <c:pt idx="171">
                  <c:v>17.909816</c:v>
                </c:pt>
                <c:pt idx="172">
                  <c:v>17.98266</c:v>
                </c:pt>
                <c:pt idx="173">
                  <c:v>18.006696</c:v>
                </c:pt>
                <c:pt idx="174">
                  <c:v>18.26872</c:v>
                </c:pt>
                <c:pt idx="175">
                  <c:v>18.27184</c:v>
                </c:pt>
                <c:pt idx="176">
                  <c:v>18.289216</c:v>
                </c:pt>
                <c:pt idx="177">
                  <c:v>18.331216</c:v>
                </c:pt>
                <c:pt idx="178">
                  <c:v>18.3328</c:v>
                </c:pt>
                <c:pt idx="179">
                  <c:v>18.459416</c:v>
                </c:pt>
                <c:pt idx="180">
                  <c:v>18.739728</c:v>
                </c:pt>
                <c:pt idx="181">
                  <c:v>18.739728</c:v>
                </c:pt>
                <c:pt idx="182">
                  <c:v>19.329648</c:v>
                </c:pt>
                <c:pt idx="183">
                  <c:v>19.410668</c:v>
                </c:pt>
                <c:pt idx="184">
                  <c:v>19.587856</c:v>
                </c:pt>
                <c:pt idx="185">
                  <c:v>19.743184</c:v>
                </c:pt>
                <c:pt idx="186">
                  <c:v>19.964476</c:v>
                </c:pt>
                <c:pt idx="187">
                  <c:v>20.003072</c:v>
                </c:pt>
                <c:pt idx="188">
                  <c:v>20.060744</c:v>
                </c:pt>
                <c:pt idx="189">
                  <c:v>20.078368</c:v>
                </c:pt>
                <c:pt idx="190">
                  <c:v>20.170696</c:v>
                </c:pt>
                <c:pt idx="191">
                  <c:v>20.563468</c:v>
                </c:pt>
                <c:pt idx="192">
                  <c:v>20.904428</c:v>
                </c:pt>
                <c:pt idx="193">
                  <c:v>21.000496</c:v>
                </c:pt>
                <c:pt idx="194">
                  <c:v>21.163712</c:v>
                </c:pt>
                <c:pt idx="195">
                  <c:v>21.21642</c:v>
                </c:pt>
                <c:pt idx="196">
                  <c:v>21.249488</c:v>
                </c:pt>
                <c:pt idx="197">
                  <c:v>21.249488</c:v>
                </c:pt>
                <c:pt idx="198">
                  <c:v>21.508056</c:v>
                </c:pt>
                <c:pt idx="199">
                  <c:v>21.77872</c:v>
                </c:pt>
                <c:pt idx="200">
                  <c:v>21.797008</c:v>
                </c:pt>
                <c:pt idx="201">
                  <c:v>21.861984</c:v>
                </c:pt>
                <c:pt idx="202">
                  <c:v>22.035544</c:v>
                </c:pt>
                <c:pt idx="203">
                  <c:v>22.134812</c:v>
                </c:pt>
                <c:pt idx="204">
                  <c:v>22.23156</c:v>
                </c:pt>
                <c:pt idx="205">
                  <c:v>22.517248</c:v>
                </c:pt>
                <c:pt idx="206">
                  <c:v>22.578608</c:v>
                </c:pt>
                <c:pt idx="207">
                  <c:v>23.070884</c:v>
                </c:pt>
                <c:pt idx="208">
                  <c:v>23.294416</c:v>
                </c:pt>
                <c:pt idx="209">
                  <c:v>23.353488</c:v>
                </c:pt>
                <c:pt idx="210">
                  <c:v>23.354664</c:v>
                </c:pt>
                <c:pt idx="211">
                  <c:v>23.371844</c:v>
                </c:pt>
                <c:pt idx="212">
                  <c:v>23.403972</c:v>
                </c:pt>
                <c:pt idx="213">
                  <c:v>23.450524</c:v>
                </c:pt>
                <c:pt idx="214">
                  <c:v>24.088992</c:v>
                </c:pt>
                <c:pt idx="215">
                  <c:v>24.204992</c:v>
                </c:pt>
                <c:pt idx="216">
                  <c:v>24.204992</c:v>
                </c:pt>
                <c:pt idx="217">
                  <c:v>24.365624</c:v>
                </c:pt>
                <c:pt idx="218">
                  <c:v>24.415672</c:v>
                </c:pt>
                <c:pt idx="219">
                  <c:v>24.480188</c:v>
                </c:pt>
                <c:pt idx="220">
                  <c:v>24.539632</c:v>
                </c:pt>
                <c:pt idx="221">
                  <c:v>24.605092</c:v>
                </c:pt>
                <c:pt idx="222">
                  <c:v>24.790952</c:v>
                </c:pt>
                <c:pt idx="223">
                  <c:v>25.25552</c:v>
                </c:pt>
                <c:pt idx="224">
                  <c:v>25.554096</c:v>
                </c:pt>
                <c:pt idx="225">
                  <c:v>25.638172</c:v>
                </c:pt>
                <c:pt idx="226">
                  <c:v>26.006968</c:v>
                </c:pt>
                <c:pt idx="227">
                  <c:v>26.3168</c:v>
                </c:pt>
                <c:pt idx="228">
                  <c:v>26.605828</c:v>
                </c:pt>
                <c:pt idx="229">
                  <c:v>26.82336</c:v>
                </c:pt>
                <c:pt idx="230">
                  <c:v>26.994992</c:v>
                </c:pt>
                <c:pt idx="231">
                  <c:v>27.331084</c:v>
                </c:pt>
                <c:pt idx="232">
                  <c:v>27.354032</c:v>
                </c:pt>
                <c:pt idx="233">
                  <c:v>27.477812</c:v>
                </c:pt>
                <c:pt idx="234">
                  <c:v>27.5272</c:v>
                </c:pt>
                <c:pt idx="235">
                  <c:v>27.908452</c:v>
                </c:pt>
                <c:pt idx="236">
                  <c:v>27.941312</c:v>
                </c:pt>
                <c:pt idx="237">
                  <c:v>28.367104</c:v>
                </c:pt>
                <c:pt idx="238">
                  <c:v>28.608836</c:v>
                </c:pt>
                <c:pt idx="239">
                  <c:v>28.728456</c:v>
                </c:pt>
                <c:pt idx="240">
                  <c:v>28.984216</c:v>
                </c:pt>
                <c:pt idx="241">
                  <c:v>29.19786</c:v>
                </c:pt>
                <c:pt idx="242">
                  <c:v>29.405088</c:v>
                </c:pt>
                <c:pt idx="243">
                  <c:v>29.424712</c:v>
                </c:pt>
                <c:pt idx="244">
                  <c:v>29.5946</c:v>
                </c:pt>
                <c:pt idx="245">
                  <c:v>29.648688</c:v>
                </c:pt>
                <c:pt idx="246">
                  <c:v>29.742912</c:v>
                </c:pt>
                <c:pt idx="247">
                  <c:v>30.211848</c:v>
                </c:pt>
                <c:pt idx="248">
                  <c:v>30.54226</c:v>
                </c:pt>
                <c:pt idx="249">
                  <c:v>30.674248</c:v>
                </c:pt>
                <c:pt idx="250">
                  <c:v>30.95396</c:v>
                </c:pt>
                <c:pt idx="251">
                  <c:v>31.280808</c:v>
                </c:pt>
                <c:pt idx="252">
                  <c:v>31.6608</c:v>
                </c:pt>
                <c:pt idx="253">
                  <c:v>32.854596</c:v>
                </c:pt>
                <c:pt idx="254">
                  <c:v>33.012384</c:v>
                </c:pt>
                <c:pt idx="255">
                  <c:v>33.012384</c:v>
                </c:pt>
                <c:pt idx="256">
                  <c:v>33.128048</c:v>
                </c:pt>
                <c:pt idx="257">
                  <c:v>33.225288</c:v>
                </c:pt>
                <c:pt idx="258">
                  <c:v>33.388024</c:v>
                </c:pt>
                <c:pt idx="259">
                  <c:v>33.388024</c:v>
                </c:pt>
                <c:pt idx="260">
                  <c:v>33.428136</c:v>
                </c:pt>
                <c:pt idx="261">
                  <c:v>34.193872</c:v>
                </c:pt>
                <c:pt idx="262">
                  <c:v>34.535664</c:v>
                </c:pt>
                <c:pt idx="263">
                  <c:v>34.61448</c:v>
                </c:pt>
                <c:pt idx="264">
                  <c:v>34.614888</c:v>
                </c:pt>
                <c:pt idx="265">
                  <c:v>34.65158</c:v>
                </c:pt>
                <c:pt idx="266">
                  <c:v>34.996952</c:v>
                </c:pt>
                <c:pt idx="267">
                  <c:v>35.650912</c:v>
                </c:pt>
                <c:pt idx="268">
                  <c:v>35.893404</c:v>
                </c:pt>
                <c:pt idx="269">
                  <c:v>35.995176</c:v>
                </c:pt>
                <c:pt idx="270">
                  <c:v>38.060788</c:v>
                </c:pt>
                <c:pt idx="271">
                  <c:v>38.169924</c:v>
                </c:pt>
                <c:pt idx="272">
                  <c:v>38.241056</c:v>
                </c:pt>
                <c:pt idx="273">
                  <c:v>38.3248</c:v>
                </c:pt>
                <c:pt idx="274">
                  <c:v>38.642472</c:v>
                </c:pt>
                <c:pt idx="275">
                  <c:v>38.94822</c:v>
                </c:pt>
                <c:pt idx="276">
                  <c:v>38.958456</c:v>
                </c:pt>
              </c:numCache>
            </c:numRef>
          </c:xVal>
          <c:yVal>
            <c:numRef>
              <c:f>Analysis!$AV$100:$AV$376</c:f>
              <c:numCache>
                <c:formatCode>0.00E+00</c:formatCode>
                <c:ptCount val="277"/>
                <c:pt idx="0">
                  <c:v>1.66736290093811E-5</c:v>
                </c:pt>
                <c:pt idx="1">
                  <c:v>1.97322472648708E-5</c:v>
                </c:pt>
                <c:pt idx="2">
                  <c:v>2.42712618216519E-5</c:v>
                </c:pt>
                <c:pt idx="3">
                  <c:v>2.54677774007196E-5</c:v>
                </c:pt>
                <c:pt idx="4">
                  <c:v>2.90416406393289E-5</c:v>
                </c:pt>
                <c:pt idx="5">
                  <c:v>1.73580264369465E-5</c:v>
                </c:pt>
                <c:pt idx="6">
                  <c:v>1.82122144534881E-5</c:v>
                </c:pt>
                <c:pt idx="7">
                  <c:v>1.93274382635398E-5</c:v>
                </c:pt>
                <c:pt idx="8">
                  <c:v>1.96124862552761E-5</c:v>
                </c:pt>
                <c:pt idx="9">
                  <c:v>1.97996886281573E-5</c:v>
                </c:pt>
                <c:pt idx="10">
                  <c:v>2.17083811066159E-5</c:v>
                </c:pt>
                <c:pt idx="11">
                  <c:v>2.08051095684378E-5</c:v>
                </c:pt>
                <c:pt idx="12">
                  <c:v>2.56056888249063E-5</c:v>
                </c:pt>
                <c:pt idx="13">
                  <c:v>2.0015953271371E-5</c:v>
                </c:pt>
                <c:pt idx="14">
                  <c:v>2.48092738389359E-5</c:v>
                </c:pt>
                <c:pt idx="15">
                  <c:v>2.11055544790326E-5</c:v>
                </c:pt>
                <c:pt idx="16">
                  <c:v>2.23754514824791E-5</c:v>
                </c:pt>
                <c:pt idx="17">
                  <c:v>0.00016143190749136</c:v>
                </c:pt>
                <c:pt idx="18">
                  <c:v>0.000170282654915506</c:v>
                </c:pt>
                <c:pt idx="19">
                  <c:v>2.44932564732406E-5</c:v>
                </c:pt>
                <c:pt idx="20">
                  <c:v>2.16159262391174E-5</c:v>
                </c:pt>
                <c:pt idx="21">
                  <c:v>2.47481656744698E-5</c:v>
                </c:pt>
                <c:pt idx="22">
                  <c:v>2.29278769999376E-5</c:v>
                </c:pt>
                <c:pt idx="23">
                  <c:v>2.56802616967405E-5</c:v>
                </c:pt>
                <c:pt idx="24">
                  <c:v>2.34225410287841E-5</c:v>
                </c:pt>
                <c:pt idx="25">
                  <c:v>1.91915039605521E-5</c:v>
                </c:pt>
                <c:pt idx="26">
                  <c:v>2.40698096146714E-5</c:v>
                </c:pt>
                <c:pt idx="27">
                  <c:v>2.28513033759738E-5</c:v>
                </c:pt>
                <c:pt idx="28">
                  <c:v>2.52672298973555E-5</c:v>
                </c:pt>
                <c:pt idx="29">
                  <c:v>2.13090181048822E-5</c:v>
                </c:pt>
                <c:pt idx="30">
                  <c:v>1.87385945827624E-5</c:v>
                </c:pt>
                <c:pt idx="31">
                  <c:v>1.94499254729549E-5</c:v>
                </c:pt>
                <c:pt idx="32">
                  <c:v>1.88152836263181E-5</c:v>
                </c:pt>
                <c:pt idx="33">
                  <c:v>2.63811890150068E-5</c:v>
                </c:pt>
                <c:pt idx="34">
                  <c:v>2.43328143241962E-5</c:v>
                </c:pt>
                <c:pt idx="35">
                  <c:v>2.30978712415871E-5</c:v>
                </c:pt>
                <c:pt idx="36">
                  <c:v>2.30679742305095E-5</c:v>
                </c:pt>
                <c:pt idx="37">
                  <c:v>1.81138670055638E-5</c:v>
                </c:pt>
                <c:pt idx="38">
                  <c:v>1.84339796881249E-5</c:v>
                </c:pt>
                <c:pt idx="39">
                  <c:v>1.79284461422887E-5</c:v>
                </c:pt>
                <c:pt idx="40">
                  <c:v>2.43234531935794E-5</c:v>
                </c:pt>
                <c:pt idx="41">
                  <c:v>2.51130217191033E-5</c:v>
                </c:pt>
                <c:pt idx="42">
                  <c:v>2.65992683714723E-5</c:v>
                </c:pt>
                <c:pt idx="43">
                  <c:v>1.62401055828291E-5</c:v>
                </c:pt>
                <c:pt idx="44">
                  <c:v>1.80034825523323E-5</c:v>
                </c:pt>
                <c:pt idx="45">
                  <c:v>2.42424094399328E-5</c:v>
                </c:pt>
                <c:pt idx="46">
                  <c:v>2.20114041955072E-5</c:v>
                </c:pt>
                <c:pt idx="47">
                  <c:v>1.28352812836167E-5</c:v>
                </c:pt>
                <c:pt idx="48">
                  <c:v>2.45917203253789E-5</c:v>
                </c:pt>
                <c:pt idx="49">
                  <c:v>2.04126620053996E-5</c:v>
                </c:pt>
                <c:pt idx="50">
                  <c:v>2.45841692037083E-5</c:v>
                </c:pt>
                <c:pt idx="51">
                  <c:v>2.40696869198161E-5</c:v>
                </c:pt>
                <c:pt idx="52">
                  <c:v>1.66479227141117E-5</c:v>
                </c:pt>
                <c:pt idx="53">
                  <c:v>2.3572442524624E-5</c:v>
                </c:pt>
                <c:pt idx="54">
                  <c:v>2.11808851269837E-5</c:v>
                </c:pt>
                <c:pt idx="55">
                  <c:v>1.75132548478094E-5</c:v>
                </c:pt>
                <c:pt idx="56">
                  <c:v>2.13363587087523E-5</c:v>
                </c:pt>
                <c:pt idx="57">
                  <c:v>2.1712723891839E-5</c:v>
                </c:pt>
                <c:pt idx="58">
                  <c:v>2.19267915696168E-5</c:v>
                </c:pt>
                <c:pt idx="59">
                  <c:v>2.33790555214585E-5</c:v>
                </c:pt>
                <c:pt idx="60">
                  <c:v>1.52427369368737E-5</c:v>
                </c:pt>
                <c:pt idx="61">
                  <c:v>1.88245317988982E-5</c:v>
                </c:pt>
                <c:pt idx="62">
                  <c:v>2.05581357103074E-5</c:v>
                </c:pt>
                <c:pt idx="63">
                  <c:v>2.6213133986605E-5</c:v>
                </c:pt>
                <c:pt idx="64">
                  <c:v>1.90596813300975E-5</c:v>
                </c:pt>
                <c:pt idx="65">
                  <c:v>2.41928337713444E-5</c:v>
                </c:pt>
                <c:pt idx="66">
                  <c:v>1.94048855755234E-5</c:v>
                </c:pt>
                <c:pt idx="67">
                  <c:v>1.98394688930767E-5</c:v>
                </c:pt>
                <c:pt idx="68">
                  <c:v>1.66503232228183E-5</c:v>
                </c:pt>
                <c:pt idx="69">
                  <c:v>1.95327013956997E-5</c:v>
                </c:pt>
                <c:pt idx="70">
                  <c:v>1.86527674801993E-5</c:v>
                </c:pt>
                <c:pt idx="71">
                  <c:v>2.18471327416706E-5</c:v>
                </c:pt>
                <c:pt idx="72">
                  <c:v>2.6385629059014E-5</c:v>
                </c:pt>
                <c:pt idx="73">
                  <c:v>2.0993898441046E-5</c:v>
                </c:pt>
                <c:pt idx="74">
                  <c:v>2.18466119312752E-5</c:v>
                </c:pt>
                <c:pt idx="75">
                  <c:v>1.93788266214345E-5</c:v>
                </c:pt>
                <c:pt idx="76">
                  <c:v>2.26169359629381E-5</c:v>
                </c:pt>
                <c:pt idx="77">
                  <c:v>2.30682526050607E-5</c:v>
                </c:pt>
                <c:pt idx="78">
                  <c:v>2.38397357557533E-5</c:v>
                </c:pt>
                <c:pt idx="79">
                  <c:v>2.36837334319111E-5</c:v>
                </c:pt>
                <c:pt idx="80">
                  <c:v>2.31388983663064E-5</c:v>
                </c:pt>
                <c:pt idx="81">
                  <c:v>2.50740139996325E-5</c:v>
                </c:pt>
                <c:pt idx="82">
                  <c:v>2.14739063697701E-5</c:v>
                </c:pt>
                <c:pt idx="83">
                  <c:v>1.92552826936893E-5</c:v>
                </c:pt>
                <c:pt idx="84">
                  <c:v>2.11619718490606E-5</c:v>
                </c:pt>
                <c:pt idx="85">
                  <c:v>1.95600753673191E-5</c:v>
                </c:pt>
                <c:pt idx="86">
                  <c:v>6.5407886256521E-5</c:v>
                </c:pt>
                <c:pt idx="87">
                  <c:v>9.40537772931599E-6</c:v>
                </c:pt>
                <c:pt idx="88">
                  <c:v>9.30896074244278E-6</c:v>
                </c:pt>
                <c:pt idx="89">
                  <c:v>2.37435708321405E-5</c:v>
                </c:pt>
                <c:pt idx="90">
                  <c:v>3.86960300663377E-5</c:v>
                </c:pt>
                <c:pt idx="91">
                  <c:v>1.88574417536356E-5</c:v>
                </c:pt>
                <c:pt idx="92">
                  <c:v>2.28212421518085E-5</c:v>
                </c:pt>
                <c:pt idx="93">
                  <c:v>1.72625115280307E-5</c:v>
                </c:pt>
                <c:pt idx="94">
                  <c:v>1.59979837783581E-5</c:v>
                </c:pt>
                <c:pt idx="95">
                  <c:v>1.37860058092156E-5</c:v>
                </c:pt>
                <c:pt idx="96">
                  <c:v>2.42337809775691E-5</c:v>
                </c:pt>
                <c:pt idx="97">
                  <c:v>2.38665792895609E-5</c:v>
                </c:pt>
                <c:pt idx="98">
                  <c:v>2.35115905807117E-5</c:v>
                </c:pt>
                <c:pt idx="99">
                  <c:v>2.42834624930344E-5</c:v>
                </c:pt>
                <c:pt idx="100">
                  <c:v>2.36991286003303E-5</c:v>
                </c:pt>
                <c:pt idx="101">
                  <c:v>2.30741693634295E-5</c:v>
                </c:pt>
                <c:pt idx="102">
                  <c:v>8.71308784441484E-6</c:v>
                </c:pt>
                <c:pt idx="103">
                  <c:v>1.54128137773781E-5</c:v>
                </c:pt>
                <c:pt idx="104">
                  <c:v>2.0442967579952E-5</c:v>
                </c:pt>
                <c:pt idx="105">
                  <c:v>1.94953809903198E-5</c:v>
                </c:pt>
                <c:pt idx="106">
                  <c:v>2.17048322550217E-5</c:v>
                </c:pt>
                <c:pt idx="107">
                  <c:v>1.77739971145279E-5</c:v>
                </c:pt>
                <c:pt idx="108">
                  <c:v>2.20962507238502E-5</c:v>
                </c:pt>
                <c:pt idx="109">
                  <c:v>2.39513501114038E-5</c:v>
                </c:pt>
                <c:pt idx="110">
                  <c:v>2.19240346824072E-5</c:v>
                </c:pt>
                <c:pt idx="111">
                  <c:v>1.73256408481845E-5</c:v>
                </c:pt>
                <c:pt idx="112">
                  <c:v>1.83363841085848E-5</c:v>
                </c:pt>
                <c:pt idx="113">
                  <c:v>1.8275001289251E-5</c:v>
                </c:pt>
                <c:pt idx="114">
                  <c:v>2.90342603495945E-5</c:v>
                </c:pt>
                <c:pt idx="115">
                  <c:v>1.0526647775544E-5</c:v>
                </c:pt>
                <c:pt idx="116">
                  <c:v>2.18769728087695E-5</c:v>
                </c:pt>
                <c:pt idx="117">
                  <c:v>2.14528362771128E-5</c:v>
                </c:pt>
                <c:pt idx="118">
                  <c:v>2.34048234103112E-5</c:v>
                </c:pt>
                <c:pt idx="119">
                  <c:v>2.63424624051487E-5</c:v>
                </c:pt>
                <c:pt idx="120">
                  <c:v>1.19299476185308E-5</c:v>
                </c:pt>
                <c:pt idx="121">
                  <c:v>1.00861591321787E-5</c:v>
                </c:pt>
                <c:pt idx="122">
                  <c:v>1.9959852293248E-5</c:v>
                </c:pt>
                <c:pt idx="123">
                  <c:v>1.89421365954722E-5</c:v>
                </c:pt>
                <c:pt idx="124">
                  <c:v>1.86313555595658E-5</c:v>
                </c:pt>
                <c:pt idx="125">
                  <c:v>1.88333434556759E-5</c:v>
                </c:pt>
                <c:pt idx="126">
                  <c:v>1.84084557667509E-5</c:v>
                </c:pt>
                <c:pt idx="127">
                  <c:v>1.90439501867335E-5</c:v>
                </c:pt>
                <c:pt idx="128">
                  <c:v>1.6605610548135E-5</c:v>
                </c:pt>
                <c:pt idx="129">
                  <c:v>1.9246186809329E-5</c:v>
                </c:pt>
                <c:pt idx="130">
                  <c:v>1.68061327795316E-5</c:v>
                </c:pt>
                <c:pt idx="131">
                  <c:v>1.91405821494342E-5</c:v>
                </c:pt>
                <c:pt idx="132">
                  <c:v>1.89697860424778E-5</c:v>
                </c:pt>
                <c:pt idx="133">
                  <c:v>1.84216686296635E-5</c:v>
                </c:pt>
                <c:pt idx="134">
                  <c:v>1.85364180221156E-5</c:v>
                </c:pt>
                <c:pt idx="135">
                  <c:v>1.86805262749604E-5</c:v>
                </c:pt>
                <c:pt idx="136">
                  <c:v>1.8696957648749E-5</c:v>
                </c:pt>
                <c:pt idx="137">
                  <c:v>1.94143416127715E-5</c:v>
                </c:pt>
                <c:pt idx="138">
                  <c:v>1.79504097795118E-5</c:v>
                </c:pt>
                <c:pt idx="139">
                  <c:v>1.74879366577554E-5</c:v>
                </c:pt>
                <c:pt idx="140">
                  <c:v>1.75825837316828E-5</c:v>
                </c:pt>
                <c:pt idx="141">
                  <c:v>1.25654670916759E-5</c:v>
                </c:pt>
                <c:pt idx="142">
                  <c:v>2.47860363195061E-5</c:v>
                </c:pt>
                <c:pt idx="143">
                  <c:v>2.05716949960994E-5</c:v>
                </c:pt>
                <c:pt idx="144">
                  <c:v>1.92098390464911E-5</c:v>
                </c:pt>
                <c:pt idx="145">
                  <c:v>2.04501054885434E-5</c:v>
                </c:pt>
                <c:pt idx="146">
                  <c:v>1.69741243545085E-5</c:v>
                </c:pt>
                <c:pt idx="147">
                  <c:v>2.36319608525881E-5</c:v>
                </c:pt>
                <c:pt idx="148">
                  <c:v>2.27954344404617E-5</c:v>
                </c:pt>
                <c:pt idx="149">
                  <c:v>2.41630197967315E-5</c:v>
                </c:pt>
                <c:pt idx="150">
                  <c:v>1.73238037621303E-5</c:v>
                </c:pt>
                <c:pt idx="151">
                  <c:v>1.60686607193039E-5</c:v>
                </c:pt>
                <c:pt idx="152">
                  <c:v>1.98313921473025E-5</c:v>
                </c:pt>
                <c:pt idx="153">
                  <c:v>1.83703895648231E-5</c:v>
                </c:pt>
                <c:pt idx="154">
                  <c:v>2.28176884865062E-5</c:v>
                </c:pt>
                <c:pt idx="155">
                  <c:v>1.80401889911248E-5</c:v>
                </c:pt>
                <c:pt idx="156">
                  <c:v>2.13901893670922E-5</c:v>
                </c:pt>
                <c:pt idx="157">
                  <c:v>2.13943372518385E-5</c:v>
                </c:pt>
                <c:pt idx="158">
                  <c:v>2.27377291847125E-5</c:v>
                </c:pt>
                <c:pt idx="159">
                  <c:v>2.04232732231887E-5</c:v>
                </c:pt>
                <c:pt idx="160">
                  <c:v>2.16222105350398E-5</c:v>
                </c:pt>
                <c:pt idx="161">
                  <c:v>1.95981206733776E-5</c:v>
                </c:pt>
                <c:pt idx="162">
                  <c:v>1.52883497749714E-5</c:v>
                </c:pt>
                <c:pt idx="163">
                  <c:v>2.15892642586868E-5</c:v>
                </c:pt>
                <c:pt idx="164">
                  <c:v>2.10928833223848E-5</c:v>
                </c:pt>
                <c:pt idx="165">
                  <c:v>1.78987008177174E-5</c:v>
                </c:pt>
                <c:pt idx="166">
                  <c:v>2.40004682042167E-5</c:v>
                </c:pt>
                <c:pt idx="167">
                  <c:v>1.74519488290002E-5</c:v>
                </c:pt>
                <c:pt idx="168">
                  <c:v>9.57124427097243E-6</c:v>
                </c:pt>
                <c:pt idx="169">
                  <c:v>1.74364722651532E-5</c:v>
                </c:pt>
                <c:pt idx="170">
                  <c:v>1.91759522919184E-5</c:v>
                </c:pt>
                <c:pt idx="171">
                  <c:v>2.0962383203529E-5</c:v>
                </c:pt>
                <c:pt idx="172">
                  <c:v>2.12020716785563E-5</c:v>
                </c:pt>
                <c:pt idx="173">
                  <c:v>2.17976707969361E-5</c:v>
                </c:pt>
                <c:pt idx="174">
                  <c:v>2.00794766044729E-5</c:v>
                </c:pt>
                <c:pt idx="175">
                  <c:v>2.03294395018262E-5</c:v>
                </c:pt>
                <c:pt idx="176">
                  <c:v>2.21404273811965E-5</c:v>
                </c:pt>
                <c:pt idx="177">
                  <c:v>1.97733680927943E-5</c:v>
                </c:pt>
                <c:pt idx="178">
                  <c:v>1.6550000787043E-5</c:v>
                </c:pt>
                <c:pt idx="179">
                  <c:v>9.07099376977411E-6</c:v>
                </c:pt>
                <c:pt idx="180">
                  <c:v>1.95670073257855E-5</c:v>
                </c:pt>
                <c:pt idx="181">
                  <c:v>1.88383999278257E-5</c:v>
                </c:pt>
                <c:pt idx="182">
                  <c:v>2.14630451673672E-5</c:v>
                </c:pt>
                <c:pt idx="183">
                  <c:v>2.14067943625797E-5</c:v>
                </c:pt>
                <c:pt idx="184">
                  <c:v>9.44833509628148E-6</c:v>
                </c:pt>
                <c:pt idx="185">
                  <c:v>2.19000081524592E-5</c:v>
                </c:pt>
                <c:pt idx="186">
                  <c:v>1.77765604140903E-5</c:v>
                </c:pt>
                <c:pt idx="187">
                  <c:v>9.0404179711534E-6</c:v>
                </c:pt>
                <c:pt idx="188">
                  <c:v>8.5266658392578E-6</c:v>
                </c:pt>
                <c:pt idx="189">
                  <c:v>1.73532802848653E-5</c:v>
                </c:pt>
                <c:pt idx="190">
                  <c:v>2.32996621038725E-5</c:v>
                </c:pt>
                <c:pt idx="191">
                  <c:v>1.05602167159798E-5</c:v>
                </c:pt>
                <c:pt idx="192">
                  <c:v>1.74743531393192E-5</c:v>
                </c:pt>
                <c:pt idx="193">
                  <c:v>2.28426515561855E-5</c:v>
                </c:pt>
                <c:pt idx="194">
                  <c:v>8.00307618374737E-6</c:v>
                </c:pt>
                <c:pt idx="195">
                  <c:v>2.02841600677156E-5</c:v>
                </c:pt>
                <c:pt idx="196">
                  <c:v>2.42292432918692E-5</c:v>
                </c:pt>
                <c:pt idx="197">
                  <c:v>2.11668667884831E-5</c:v>
                </c:pt>
                <c:pt idx="198">
                  <c:v>1.9472467520967E-5</c:v>
                </c:pt>
                <c:pt idx="199">
                  <c:v>2.23717995737705E-5</c:v>
                </c:pt>
                <c:pt idx="200">
                  <c:v>1.57892037401213E-5</c:v>
                </c:pt>
                <c:pt idx="201">
                  <c:v>2.21736269789382E-5</c:v>
                </c:pt>
                <c:pt idx="202">
                  <c:v>1.80409903094195E-5</c:v>
                </c:pt>
                <c:pt idx="203">
                  <c:v>1.76827888880245E-5</c:v>
                </c:pt>
                <c:pt idx="204">
                  <c:v>1.70959768108695E-5</c:v>
                </c:pt>
                <c:pt idx="205">
                  <c:v>6.12083892054625E-5</c:v>
                </c:pt>
                <c:pt idx="206">
                  <c:v>1.16096662920825E-5</c:v>
                </c:pt>
                <c:pt idx="207">
                  <c:v>1.8104488151749E-5</c:v>
                </c:pt>
                <c:pt idx="208">
                  <c:v>1.95627400829588E-5</c:v>
                </c:pt>
                <c:pt idx="209">
                  <c:v>2.14962944338242E-5</c:v>
                </c:pt>
                <c:pt idx="210">
                  <c:v>2.09660599465952E-5</c:v>
                </c:pt>
                <c:pt idx="211">
                  <c:v>8.63638211698449E-6</c:v>
                </c:pt>
                <c:pt idx="212">
                  <c:v>1.89734272844468E-5</c:v>
                </c:pt>
                <c:pt idx="213">
                  <c:v>2.29910441733415E-5</c:v>
                </c:pt>
                <c:pt idx="214">
                  <c:v>2.03501698998552E-5</c:v>
                </c:pt>
                <c:pt idx="215">
                  <c:v>2.22553190515436E-5</c:v>
                </c:pt>
                <c:pt idx="216">
                  <c:v>2.2671711475596E-5</c:v>
                </c:pt>
                <c:pt idx="217">
                  <c:v>1.87910104485312E-5</c:v>
                </c:pt>
                <c:pt idx="218">
                  <c:v>1.46158250302231E-5</c:v>
                </c:pt>
                <c:pt idx="219">
                  <c:v>1.9002999424929E-5</c:v>
                </c:pt>
                <c:pt idx="220">
                  <c:v>1.4640532207556E-5</c:v>
                </c:pt>
                <c:pt idx="221">
                  <c:v>2.11217981182054E-5</c:v>
                </c:pt>
                <c:pt idx="222">
                  <c:v>1.87660082127723E-5</c:v>
                </c:pt>
                <c:pt idx="223">
                  <c:v>1.97890707915195E-5</c:v>
                </c:pt>
                <c:pt idx="224">
                  <c:v>9.33030795152309E-6</c:v>
                </c:pt>
                <c:pt idx="225">
                  <c:v>1.86692259857972E-5</c:v>
                </c:pt>
                <c:pt idx="226">
                  <c:v>1.87198711181018E-5</c:v>
                </c:pt>
                <c:pt idx="227">
                  <c:v>2.28523162239187E-5</c:v>
                </c:pt>
                <c:pt idx="228">
                  <c:v>1.85396833025419E-5</c:v>
                </c:pt>
                <c:pt idx="229">
                  <c:v>1.76870782848486E-5</c:v>
                </c:pt>
                <c:pt idx="230">
                  <c:v>1.94318376365682E-5</c:v>
                </c:pt>
                <c:pt idx="231">
                  <c:v>1.81227416781565E-5</c:v>
                </c:pt>
                <c:pt idx="232">
                  <c:v>0.0131980414471837</c:v>
                </c:pt>
                <c:pt idx="233">
                  <c:v>1.65545735362302E-5</c:v>
                </c:pt>
                <c:pt idx="234">
                  <c:v>2.2835391937361E-5</c:v>
                </c:pt>
                <c:pt idx="235">
                  <c:v>1.70029890987052E-5</c:v>
                </c:pt>
                <c:pt idx="236">
                  <c:v>1.93209273404282E-5</c:v>
                </c:pt>
                <c:pt idx="237">
                  <c:v>2.16353808403967E-5</c:v>
                </c:pt>
                <c:pt idx="238">
                  <c:v>1.15114943804001E-5</c:v>
                </c:pt>
                <c:pt idx="239">
                  <c:v>9.26770485718634E-6</c:v>
                </c:pt>
                <c:pt idx="240">
                  <c:v>2.2732412717624E-5</c:v>
                </c:pt>
                <c:pt idx="241">
                  <c:v>1.63735864810223E-5</c:v>
                </c:pt>
                <c:pt idx="242">
                  <c:v>1.75195983304608E-5</c:v>
                </c:pt>
                <c:pt idx="243">
                  <c:v>2.17943370852731E-5</c:v>
                </c:pt>
                <c:pt idx="244">
                  <c:v>2.29757479047432E-5</c:v>
                </c:pt>
                <c:pt idx="245">
                  <c:v>1.81187189498207E-5</c:v>
                </c:pt>
                <c:pt idx="246">
                  <c:v>1.37321651405509E-5</c:v>
                </c:pt>
                <c:pt idx="247">
                  <c:v>8.84932595802505E-6</c:v>
                </c:pt>
                <c:pt idx="248">
                  <c:v>1.89853243640117E-5</c:v>
                </c:pt>
                <c:pt idx="249">
                  <c:v>1.78715346560647E-5</c:v>
                </c:pt>
                <c:pt idx="250">
                  <c:v>2.03095521591292E-5</c:v>
                </c:pt>
                <c:pt idx="251">
                  <c:v>1.88945972895131E-5</c:v>
                </c:pt>
                <c:pt idx="252">
                  <c:v>1.6055768733797E-5</c:v>
                </c:pt>
                <c:pt idx="253">
                  <c:v>1.95598374716768E-5</c:v>
                </c:pt>
                <c:pt idx="254">
                  <c:v>1.45708435537035E-5</c:v>
                </c:pt>
                <c:pt idx="255">
                  <c:v>1.49585064549957E-5</c:v>
                </c:pt>
                <c:pt idx="256">
                  <c:v>8.64571376363918E-6</c:v>
                </c:pt>
                <c:pt idx="257">
                  <c:v>2.12660674114666E-5</c:v>
                </c:pt>
                <c:pt idx="258">
                  <c:v>8.61143868504615E-6</c:v>
                </c:pt>
                <c:pt idx="259">
                  <c:v>9.11952344147321E-6</c:v>
                </c:pt>
                <c:pt idx="260">
                  <c:v>1.83076880082753E-5</c:v>
                </c:pt>
                <c:pt idx="261">
                  <c:v>2.14820244149718E-5</c:v>
                </c:pt>
                <c:pt idx="262">
                  <c:v>1.62031898024355E-5</c:v>
                </c:pt>
                <c:pt idx="263">
                  <c:v>1.6907351221428E-5</c:v>
                </c:pt>
                <c:pt idx="264">
                  <c:v>1.88094442154862E-5</c:v>
                </c:pt>
                <c:pt idx="265">
                  <c:v>2.02654562954972E-5</c:v>
                </c:pt>
                <c:pt idx="266">
                  <c:v>1.72944023441819E-5</c:v>
                </c:pt>
                <c:pt idx="267">
                  <c:v>1.84781777883528E-5</c:v>
                </c:pt>
                <c:pt idx="268">
                  <c:v>2.08724157102878E-5</c:v>
                </c:pt>
                <c:pt idx="269">
                  <c:v>2.00759109049003E-5</c:v>
                </c:pt>
                <c:pt idx="270">
                  <c:v>1.62747472690548E-5</c:v>
                </c:pt>
                <c:pt idx="271">
                  <c:v>1.53490540255671E-5</c:v>
                </c:pt>
                <c:pt idx="272">
                  <c:v>8.44641689445974E-6</c:v>
                </c:pt>
                <c:pt idx="273">
                  <c:v>1.478354452129E-5</c:v>
                </c:pt>
                <c:pt idx="274">
                  <c:v>8.46241760547724E-6</c:v>
                </c:pt>
                <c:pt idx="275">
                  <c:v>1.6264608451074E-5</c:v>
                </c:pt>
                <c:pt idx="276">
                  <c:v>1.74160102313507E-5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Analysis!$AW$99</c:f>
              <c:strCache>
                <c:ptCount val="1"/>
                <c:pt idx="0">
                  <c:v>Eidle</c:v>
                </c:pt>
              </c:strCache>
            </c:strRef>
          </c:tx>
          <c:marker>
            <c:symbol val="none"/>
          </c:marker>
          <c:xVal>
            <c:numRef>
              <c:f>Analysis!$AM$100:$AM$376</c:f>
              <c:numCache>
                <c:formatCode>General</c:formatCode>
                <c:ptCount val="277"/>
                <c:pt idx="0">
                  <c:v>0.000412</c:v>
                </c:pt>
                <c:pt idx="1">
                  <c:v>0.000932</c:v>
                </c:pt>
                <c:pt idx="2">
                  <c:v>0.001996</c:v>
                </c:pt>
                <c:pt idx="3">
                  <c:v>0.004148</c:v>
                </c:pt>
                <c:pt idx="4">
                  <c:v>0.008464</c:v>
                </c:pt>
                <c:pt idx="5">
                  <c:v>0.017132</c:v>
                </c:pt>
                <c:pt idx="6">
                  <c:v>0.034504</c:v>
                </c:pt>
                <c:pt idx="7">
                  <c:v>0.069284</c:v>
                </c:pt>
                <c:pt idx="8">
                  <c:v>0.13888</c:v>
                </c:pt>
                <c:pt idx="9">
                  <c:v>0.278108</c:v>
                </c:pt>
                <c:pt idx="10">
                  <c:v>0.5566</c:v>
                </c:pt>
                <c:pt idx="11">
                  <c:v>1.11362</c:v>
                </c:pt>
                <c:pt idx="12">
                  <c:v>2.141344</c:v>
                </c:pt>
                <c:pt idx="13">
                  <c:v>2.227696</c:v>
                </c:pt>
                <c:pt idx="14">
                  <c:v>4.432392</c:v>
                </c:pt>
                <c:pt idx="15">
                  <c:v>4.455884</c:v>
                </c:pt>
                <c:pt idx="16">
                  <c:v>6.452372</c:v>
                </c:pt>
                <c:pt idx="17">
                  <c:v>6.543064</c:v>
                </c:pt>
                <c:pt idx="18">
                  <c:v>6.580744</c:v>
                </c:pt>
                <c:pt idx="19">
                  <c:v>6.667744</c:v>
                </c:pt>
                <c:pt idx="20">
                  <c:v>6.821552</c:v>
                </c:pt>
                <c:pt idx="21">
                  <c:v>6.988364</c:v>
                </c:pt>
                <c:pt idx="22">
                  <c:v>7.052952</c:v>
                </c:pt>
                <c:pt idx="23">
                  <c:v>7.180288</c:v>
                </c:pt>
                <c:pt idx="24">
                  <c:v>7.234264</c:v>
                </c:pt>
                <c:pt idx="25">
                  <c:v>7.382584</c:v>
                </c:pt>
                <c:pt idx="26">
                  <c:v>7.498304</c:v>
                </c:pt>
                <c:pt idx="27">
                  <c:v>7.49916</c:v>
                </c:pt>
                <c:pt idx="28">
                  <c:v>7.517952</c:v>
                </c:pt>
                <c:pt idx="29">
                  <c:v>7.51844</c:v>
                </c:pt>
                <c:pt idx="30">
                  <c:v>7.54272</c:v>
                </c:pt>
                <c:pt idx="31">
                  <c:v>7.546736</c:v>
                </c:pt>
                <c:pt idx="32">
                  <c:v>7.546736</c:v>
                </c:pt>
                <c:pt idx="33">
                  <c:v>7.563336</c:v>
                </c:pt>
                <c:pt idx="34">
                  <c:v>7.631068</c:v>
                </c:pt>
                <c:pt idx="35">
                  <c:v>7.696448</c:v>
                </c:pt>
                <c:pt idx="36">
                  <c:v>7.74556</c:v>
                </c:pt>
                <c:pt idx="37">
                  <c:v>7.805272</c:v>
                </c:pt>
                <c:pt idx="38">
                  <c:v>8.072468</c:v>
                </c:pt>
                <c:pt idx="39">
                  <c:v>8.088272</c:v>
                </c:pt>
                <c:pt idx="40">
                  <c:v>8.122208000000001</c:v>
                </c:pt>
                <c:pt idx="41">
                  <c:v>8.240344</c:v>
                </c:pt>
                <c:pt idx="42">
                  <c:v>8.240344</c:v>
                </c:pt>
                <c:pt idx="43">
                  <c:v>8.243872</c:v>
                </c:pt>
                <c:pt idx="44">
                  <c:v>8.339788</c:v>
                </c:pt>
                <c:pt idx="45">
                  <c:v>8.351744</c:v>
                </c:pt>
                <c:pt idx="46">
                  <c:v>8.3918</c:v>
                </c:pt>
                <c:pt idx="47">
                  <c:v>8.393568</c:v>
                </c:pt>
                <c:pt idx="48">
                  <c:v>8.420416</c:v>
                </c:pt>
                <c:pt idx="49">
                  <c:v>8.532928</c:v>
                </c:pt>
                <c:pt idx="50">
                  <c:v>8.546576</c:v>
                </c:pt>
                <c:pt idx="51">
                  <c:v>8.573968000000001</c:v>
                </c:pt>
                <c:pt idx="52">
                  <c:v>8.649544</c:v>
                </c:pt>
                <c:pt idx="53">
                  <c:v>8.658944</c:v>
                </c:pt>
                <c:pt idx="54">
                  <c:v>8.827992</c:v>
                </c:pt>
                <c:pt idx="55">
                  <c:v>8.8368</c:v>
                </c:pt>
                <c:pt idx="56">
                  <c:v>8.880636</c:v>
                </c:pt>
                <c:pt idx="57">
                  <c:v>8.886088</c:v>
                </c:pt>
                <c:pt idx="58">
                  <c:v>8.890356</c:v>
                </c:pt>
                <c:pt idx="59">
                  <c:v>8.890768</c:v>
                </c:pt>
                <c:pt idx="60">
                  <c:v>8.896288</c:v>
                </c:pt>
                <c:pt idx="61">
                  <c:v>8.912296</c:v>
                </c:pt>
                <c:pt idx="62">
                  <c:v>8.93048</c:v>
                </c:pt>
                <c:pt idx="63">
                  <c:v>8.972432</c:v>
                </c:pt>
                <c:pt idx="64">
                  <c:v>8.99886</c:v>
                </c:pt>
                <c:pt idx="65">
                  <c:v>9.023584</c:v>
                </c:pt>
                <c:pt idx="66">
                  <c:v>9.030620000000001</c:v>
                </c:pt>
                <c:pt idx="67">
                  <c:v>9.030620000000001</c:v>
                </c:pt>
                <c:pt idx="68">
                  <c:v>9.261096</c:v>
                </c:pt>
                <c:pt idx="69">
                  <c:v>9.286312000000001</c:v>
                </c:pt>
                <c:pt idx="70">
                  <c:v>9.32528</c:v>
                </c:pt>
                <c:pt idx="71">
                  <c:v>9.462432</c:v>
                </c:pt>
                <c:pt idx="72">
                  <c:v>9.499388</c:v>
                </c:pt>
                <c:pt idx="73">
                  <c:v>9.634792</c:v>
                </c:pt>
                <c:pt idx="74">
                  <c:v>9.634792</c:v>
                </c:pt>
                <c:pt idx="75">
                  <c:v>9.63702</c:v>
                </c:pt>
                <c:pt idx="76">
                  <c:v>9.818676</c:v>
                </c:pt>
                <c:pt idx="77">
                  <c:v>9.871208</c:v>
                </c:pt>
                <c:pt idx="78">
                  <c:v>9.871208</c:v>
                </c:pt>
                <c:pt idx="79">
                  <c:v>10.009744</c:v>
                </c:pt>
                <c:pt idx="80">
                  <c:v>10.034712</c:v>
                </c:pt>
                <c:pt idx="81">
                  <c:v>10.034712</c:v>
                </c:pt>
                <c:pt idx="82">
                  <c:v>10.045128</c:v>
                </c:pt>
                <c:pt idx="83">
                  <c:v>10.160468</c:v>
                </c:pt>
                <c:pt idx="84">
                  <c:v>10.171976</c:v>
                </c:pt>
                <c:pt idx="85">
                  <c:v>10.228944</c:v>
                </c:pt>
                <c:pt idx="86">
                  <c:v>10.333596</c:v>
                </c:pt>
                <c:pt idx="87">
                  <c:v>10.581856</c:v>
                </c:pt>
                <c:pt idx="88">
                  <c:v>10.581856</c:v>
                </c:pt>
                <c:pt idx="89">
                  <c:v>10.695852</c:v>
                </c:pt>
                <c:pt idx="90">
                  <c:v>10.748724</c:v>
                </c:pt>
                <c:pt idx="91">
                  <c:v>10.852616</c:v>
                </c:pt>
                <c:pt idx="92">
                  <c:v>10.942044</c:v>
                </c:pt>
                <c:pt idx="93">
                  <c:v>11.241432</c:v>
                </c:pt>
                <c:pt idx="94">
                  <c:v>11.241432</c:v>
                </c:pt>
                <c:pt idx="95">
                  <c:v>11.371188</c:v>
                </c:pt>
                <c:pt idx="96">
                  <c:v>11.533452</c:v>
                </c:pt>
                <c:pt idx="97">
                  <c:v>11.533452</c:v>
                </c:pt>
                <c:pt idx="98">
                  <c:v>11.533452</c:v>
                </c:pt>
                <c:pt idx="99">
                  <c:v>11.533452</c:v>
                </c:pt>
                <c:pt idx="100">
                  <c:v>11.533452</c:v>
                </c:pt>
                <c:pt idx="101">
                  <c:v>11.535568</c:v>
                </c:pt>
                <c:pt idx="102">
                  <c:v>11.542256</c:v>
                </c:pt>
                <c:pt idx="103">
                  <c:v>11.6688</c:v>
                </c:pt>
                <c:pt idx="104">
                  <c:v>11.678408</c:v>
                </c:pt>
                <c:pt idx="105">
                  <c:v>11.722128</c:v>
                </c:pt>
                <c:pt idx="106">
                  <c:v>11.737704</c:v>
                </c:pt>
                <c:pt idx="107">
                  <c:v>11.847408</c:v>
                </c:pt>
                <c:pt idx="108">
                  <c:v>11.85256</c:v>
                </c:pt>
                <c:pt idx="109">
                  <c:v>11.886884</c:v>
                </c:pt>
                <c:pt idx="110">
                  <c:v>11.902296</c:v>
                </c:pt>
                <c:pt idx="111">
                  <c:v>11.903084</c:v>
                </c:pt>
                <c:pt idx="112">
                  <c:v>11.967132</c:v>
                </c:pt>
                <c:pt idx="113">
                  <c:v>11.97396</c:v>
                </c:pt>
                <c:pt idx="114">
                  <c:v>12.014472</c:v>
                </c:pt>
                <c:pt idx="115">
                  <c:v>12.412816</c:v>
                </c:pt>
                <c:pt idx="116">
                  <c:v>12.504792</c:v>
                </c:pt>
                <c:pt idx="117">
                  <c:v>12.601128</c:v>
                </c:pt>
                <c:pt idx="118">
                  <c:v>12.601128</c:v>
                </c:pt>
                <c:pt idx="119">
                  <c:v>12.630612</c:v>
                </c:pt>
                <c:pt idx="120">
                  <c:v>13.024928</c:v>
                </c:pt>
                <c:pt idx="121">
                  <c:v>13.040132</c:v>
                </c:pt>
                <c:pt idx="122">
                  <c:v>13.160064</c:v>
                </c:pt>
                <c:pt idx="123">
                  <c:v>13.31024</c:v>
                </c:pt>
                <c:pt idx="124">
                  <c:v>13.31024</c:v>
                </c:pt>
                <c:pt idx="125">
                  <c:v>13.31036</c:v>
                </c:pt>
                <c:pt idx="126">
                  <c:v>13.31036</c:v>
                </c:pt>
                <c:pt idx="127">
                  <c:v>13.31036</c:v>
                </c:pt>
                <c:pt idx="128">
                  <c:v>13.31036</c:v>
                </c:pt>
                <c:pt idx="129">
                  <c:v>13.31036</c:v>
                </c:pt>
                <c:pt idx="130">
                  <c:v>13.31036</c:v>
                </c:pt>
                <c:pt idx="131">
                  <c:v>13.31036</c:v>
                </c:pt>
                <c:pt idx="132">
                  <c:v>13.31036</c:v>
                </c:pt>
                <c:pt idx="133">
                  <c:v>13.31036</c:v>
                </c:pt>
                <c:pt idx="134">
                  <c:v>13.31036</c:v>
                </c:pt>
                <c:pt idx="135">
                  <c:v>13.31036</c:v>
                </c:pt>
                <c:pt idx="136">
                  <c:v>13.31036</c:v>
                </c:pt>
                <c:pt idx="137">
                  <c:v>13.495656</c:v>
                </c:pt>
                <c:pt idx="138">
                  <c:v>13.6632</c:v>
                </c:pt>
                <c:pt idx="139">
                  <c:v>13.70828</c:v>
                </c:pt>
                <c:pt idx="140">
                  <c:v>13.70828</c:v>
                </c:pt>
                <c:pt idx="141">
                  <c:v>13.9994</c:v>
                </c:pt>
                <c:pt idx="142">
                  <c:v>14.161792</c:v>
                </c:pt>
                <c:pt idx="143">
                  <c:v>14.17872</c:v>
                </c:pt>
                <c:pt idx="144">
                  <c:v>14.201784</c:v>
                </c:pt>
                <c:pt idx="145">
                  <c:v>14.275072</c:v>
                </c:pt>
                <c:pt idx="146">
                  <c:v>14.318808</c:v>
                </c:pt>
                <c:pt idx="147">
                  <c:v>14.702168</c:v>
                </c:pt>
                <c:pt idx="148">
                  <c:v>14.721016</c:v>
                </c:pt>
                <c:pt idx="149">
                  <c:v>14.85832</c:v>
                </c:pt>
                <c:pt idx="150">
                  <c:v>14.927192</c:v>
                </c:pt>
                <c:pt idx="151">
                  <c:v>14.974296</c:v>
                </c:pt>
                <c:pt idx="152">
                  <c:v>15.1188</c:v>
                </c:pt>
                <c:pt idx="153">
                  <c:v>15.127864</c:v>
                </c:pt>
                <c:pt idx="154">
                  <c:v>15.14544</c:v>
                </c:pt>
                <c:pt idx="155">
                  <c:v>15.381064</c:v>
                </c:pt>
                <c:pt idx="156">
                  <c:v>15.424412</c:v>
                </c:pt>
                <c:pt idx="157">
                  <c:v>15.47624</c:v>
                </c:pt>
                <c:pt idx="158">
                  <c:v>15.662688</c:v>
                </c:pt>
                <c:pt idx="159">
                  <c:v>15.908352</c:v>
                </c:pt>
                <c:pt idx="160">
                  <c:v>16.338912</c:v>
                </c:pt>
                <c:pt idx="161">
                  <c:v>16.400352</c:v>
                </c:pt>
                <c:pt idx="162">
                  <c:v>16.47988</c:v>
                </c:pt>
                <c:pt idx="163">
                  <c:v>16.481364</c:v>
                </c:pt>
                <c:pt idx="164">
                  <c:v>16.496104</c:v>
                </c:pt>
                <c:pt idx="165">
                  <c:v>16.657608</c:v>
                </c:pt>
                <c:pt idx="166">
                  <c:v>16.724416</c:v>
                </c:pt>
                <c:pt idx="167">
                  <c:v>17.105688</c:v>
                </c:pt>
                <c:pt idx="168">
                  <c:v>17.448556</c:v>
                </c:pt>
                <c:pt idx="169">
                  <c:v>17.672768</c:v>
                </c:pt>
                <c:pt idx="170">
                  <c:v>17.825156</c:v>
                </c:pt>
                <c:pt idx="171">
                  <c:v>17.909816</c:v>
                </c:pt>
                <c:pt idx="172">
                  <c:v>17.98266</c:v>
                </c:pt>
                <c:pt idx="173">
                  <c:v>18.006696</c:v>
                </c:pt>
                <c:pt idx="174">
                  <c:v>18.26872</c:v>
                </c:pt>
                <c:pt idx="175">
                  <c:v>18.27184</c:v>
                </c:pt>
                <c:pt idx="176">
                  <c:v>18.289216</c:v>
                </c:pt>
                <c:pt idx="177">
                  <c:v>18.331216</c:v>
                </c:pt>
                <c:pt idx="178">
                  <c:v>18.3328</c:v>
                </c:pt>
                <c:pt idx="179">
                  <c:v>18.459416</c:v>
                </c:pt>
                <c:pt idx="180">
                  <c:v>18.739728</c:v>
                </c:pt>
                <c:pt idx="181">
                  <c:v>18.739728</c:v>
                </c:pt>
                <c:pt idx="182">
                  <c:v>19.329648</c:v>
                </c:pt>
                <c:pt idx="183">
                  <c:v>19.410668</c:v>
                </c:pt>
                <c:pt idx="184">
                  <c:v>19.587856</c:v>
                </c:pt>
                <c:pt idx="185">
                  <c:v>19.743184</c:v>
                </c:pt>
                <c:pt idx="186">
                  <c:v>19.964476</c:v>
                </c:pt>
                <c:pt idx="187">
                  <c:v>20.003072</c:v>
                </c:pt>
                <c:pt idx="188">
                  <c:v>20.060744</c:v>
                </c:pt>
                <c:pt idx="189">
                  <c:v>20.078368</c:v>
                </c:pt>
                <c:pt idx="190">
                  <c:v>20.170696</c:v>
                </c:pt>
                <c:pt idx="191">
                  <c:v>20.563468</c:v>
                </c:pt>
                <c:pt idx="192">
                  <c:v>20.904428</c:v>
                </c:pt>
                <c:pt idx="193">
                  <c:v>21.000496</c:v>
                </c:pt>
                <c:pt idx="194">
                  <c:v>21.163712</c:v>
                </c:pt>
                <c:pt idx="195">
                  <c:v>21.21642</c:v>
                </c:pt>
                <c:pt idx="196">
                  <c:v>21.249488</c:v>
                </c:pt>
                <c:pt idx="197">
                  <c:v>21.249488</c:v>
                </c:pt>
                <c:pt idx="198">
                  <c:v>21.508056</c:v>
                </c:pt>
                <c:pt idx="199">
                  <c:v>21.77872</c:v>
                </c:pt>
                <c:pt idx="200">
                  <c:v>21.797008</c:v>
                </c:pt>
                <c:pt idx="201">
                  <c:v>21.861984</c:v>
                </c:pt>
                <c:pt idx="202">
                  <c:v>22.035544</c:v>
                </c:pt>
                <c:pt idx="203">
                  <c:v>22.134812</c:v>
                </c:pt>
                <c:pt idx="204">
                  <c:v>22.23156</c:v>
                </c:pt>
                <c:pt idx="205">
                  <c:v>22.517248</c:v>
                </c:pt>
                <c:pt idx="206">
                  <c:v>22.578608</c:v>
                </c:pt>
                <c:pt idx="207">
                  <c:v>23.070884</c:v>
                </c:pt>
                <c:pt idx="208">
                  <c:v>23.294416</c:v>
                </c:pt>
                <c:pt idx="209">
                  <c:v>23.353488</c:v>
                </c:pt>
                <c:pt idx="210">
                  <c:v>23.354664</c:v>
                </c:pt>
                <c:pt idx="211">
                  <c:v>23.371844</c:v>
                </c:pt>
                <c:pt idx="212">
                  <c:v>23.403972</c:v>
                </c:pt>
                <c:pt idx="213">
                  <c:v>23.450524</c:v>
                </c:pt>
                <c:pt idx="214">
                  <c:v>24.088992</c:v>
                </c:pt>
                <c:pt idx="215">
                  <c:v>24.204992</c:v>
                </c:pt>
                <c:pt idx="216">
                  <c:v>24.204992</c:v>
                </c:pt>
                <c:pt idx="217">
                  <c:v>24.365624</c:v>
                </c:pt>
                <c:pt idx="218">
                  <c:v>24.415672</c:v>
                </c:pt>
                <c:pt idx="219">
                  <c:v>24.480188</c:v>
                </c:pt>
                <c:pt idx="220">
                  <c:v>24.539632</c:v>
                </c:pt>
                <c:pt idx="221">
                  <c:v>24.605092</c:v>
                </c:pt>
                <c:pt idx="222">
                  <c:v>24.790952</c:v>
                </c:pt>
                <c:pt idx="223">
                  <c:v>25.25552</c:v>
                </c:pt>
                <c:pt idx="224">
                  <c:v>25.554096</c:v>
                </c:pt>
                <c:pt idx="225">
                  <c:v>25.638172</c:v>
                </c:pt>
                <c:pt idx="226">
                  <c:v>26.006968</c:v>
                </c:pt>
                <c:pt idx="227">
                  <c:v>26.3168</c:v>
                </c:pt>
                <c:pt idx="228">
                  <c:v>26.605828</c:v>
                </c:pt>
                <c:pt idx="229">
                  <c:v>26.82336</c:v>
                </c:pt>
                <c:pt idx="230">
                  <c:v>26.994992</c:v>
                </c:pt>
                <c:pt idx="231">
                  <c:v>27.331084</c:v>
                </c:pt>
                <c:pt idx="232">
                  <c:v>27.354032</c:v>
                </c:pt>
                <c:pt idx="233">
                  <c:v>27.477812</c:v>
                </c:pt>
                <c:pt idx="234">
                  <c:v>27.5272</c:v>
                </c:pt>
                <c:pt idx="235">
                  <c:v>27.908452</c:v>
                </c:pt>
                <c:pt idx="236">
                  <c:v>27.941312</c:v>
                </c:pt>
                <c:pt idx="237">
                  <c:v>28.367104</c:v>
                </c:pt>
                <c:pt idx="238">
                  <c:v>28.608836</c:v>
                </c:pt>
                <c:pt idx="239">
                  <c:v>28.728456</c:v>
                </c:pt>
                <c:pt idx="240">
                  <c:v>28.984216</c:v>
                </c:pt>
                <c:pt idx="241">
                  <c:v>29.19786</c:v>
                </c:pt>
                <c:pt idx="242">
                  <c:v>29.405088</c:v>
                </c:pt>
                <c:pt idx="243">
                  <c:v>29.424712</c:v>
                </c:pt>
                <c:pt idx="244">
                  <c:v>29.5946</c:v>
                </c:pt>
                <c:pt idx="245">
                  <c:v>29.648688</c:v>
                </c:pt>
                <c:pt idx="246">
                  <c:v>29.742912</c:v>
                </c:pt>
                <c:pt idx="247">
                  <c:v>30.211848</c:v>
                </c:pt>
                <c:pt idx="248">
                  <c:v>30.54226</c:v>
                </c:pt>
                <c:pt idx="249">
                  <c:v>30.674248</c:v>
                </c:pt>
                <c:pt idx="250">
                  <c:v>30.95396</c:v>
                </c:pt>
                <c:pt idx="251">
                  <c:v>31.280808</c:v>
                </c:pt>
                <c:pt idx="252">
                  <c:v>31.6608</c:v>
                </c:pt>
                <c:pt idx="253">
                  <c:v>32.854596</c:v>
                </c:pt>
                <c:pt idx="254">
                  <c:v>33.012384</c:v>
                </c:pt>
                <c:pt idx="255">
                  <c:v>33.012384</c:v>
                </c:pt>
                <c:pt idx="256">
                  <c:v>33.128048</c:v>
                </c:pt>
                <c:pt idx="257">
                  <c:v>33.225288</c:v>
                </c:pt>
                <c:pt idx="258">
                  <c:v>33.388024</c:v>
                </c:pt>
                <c:pt idx="259">
                  <c:v>33.388024</c:v>
                </c:pt>
                <c:pt idx="260">
                  <c:v>33.428136</c:v>
                </c:pt>
                <c:pt idx="261">
                  <c:v>34.193872</c:v>
                </c:pt>
                <c:pt idx="262">
                  <c:v>34.535664</c:v>
                </c:pt>
                <c:pt idx="263">
                  <c:v>34.61448</c:v>
                </c:pt>
                <c:pt idx="264">
                  <c:v>34.614888</c:v>
                </c:pt>
                <c:pt idx="265">
                  <c:v>34.65158</c:v>
                </c:pt>
                <c:pt idx="266">
                  <c:v>34.996952</c:v>
                </c:pt>
                <c:pt idx="267">
                  <c:v>35.650912</c:v>
                </c:pt>
                <c:pt idx="268">
                  <c:v>35.893404</c:v>
                </c:pt>
                <c:pt idx="269">
                  <c:v>35.995176</c:v>
                </c:pt>
                <c:pt idx="270">
                  <c:v>38.060788</c:v>
                </c:pt>
                <c:pt idx="271">
                  <c:v>38.169924</c:v>
                </c:pt>
                <c:pt idx="272">
                  <c:v>38.241056</c:v>
                </c:pt>
                <c:pt idx="273">
                  <c:v>38.3248</c:v>
                </c:pt>
                <c:pt idx="274">
                  <c:v>38.642472</c:v>
                </c:pt>
                <c:pt idx="275">
                  <c:v>38.94822</c:v>
                </c:pt>
                <c:pt idx="276">
                  <c:v>38.958456</c:v>
                </c:pt>
              </c:numCache>
            </c:numRef>
          </c:xVal>
          <c:yVal>
            <c:numRef>
              <c:f>Analysis!$AW$100:$AW$376</c:f>
              <c:numCache>
                <c:formatCode>0.00E+00</c:formatCode>
                <c:ptCount val="277"/>
                <c:pt idx="0">
                  <c:v>0.00982661745412945</c:v>
                </c:pt>
                <c:pt idx="1">
                  <c:v>0.0107199463135958</c:v>
                </c:pt>
                <c:pt idx="2">
                  <c:v>0.0107199463135958</c:v>
                </c:pt>
                <c:pt idx="3">
                  <c:v>0.0107199463135958</c:v>
                </c:pt>
                <c:pt idx="4">
                  <c:v>0.0116132751730621</c:v>
                </c:pt>
                <c:pt idx="5">
                  <c:v>0.0107199463135958</c:v>
                </c:pt>
                <c:pt idx="6">
                  <c:v>0.0107199463135958</c:v>
                </c:pt>
                <c:pt idx="7">
                  <c:v>0.0107199463135958</c:v>
                </c:pt>
                <c:pt idx="8">
                  <c:v>0.0116132751730621</c:v>
                </c:pt>
                <c:pt idx="9">
                  <c:v>0.0125066040325284</c:v>
                </c:pt>
                <c:pt idx="10">
                  <c:v>0.0160799194703936</c:v>
                </c:pt>
                <c:pt idx="11">
                  <c:v>0.0241198792055905</c:v>
                </c:pt>
                <c:pt idx="12">
                  <c:v>0.0241198792055905</c:v>
                </c:pt>
                <c:pt idx="13">
                  <c:v>0.0419864563949167</c:v>
                </c:pt>
                <c:pt idx="14">
                  <c:v>0.0321598389407873</c:v>
                </c:pt>
                <c:pt idx="15">
                  <c:v>0.0786129396330356</c:v>
                </c:pt>
                <c:pt idx="16">
                  <c:v>0.0357331543786525</c:v>
                </c:pt>
                <c:pt idx="17">
                  <c:v>0.0777196107735693</c:v>
                </c:pt>
                <c:pt idx="18">
                  <c:v>0.0795062684925019</c:v>
                </c:pt>
                <c:pt idx="19">
                  <c:v>0.0330531678002536</c:v>
                </c:pt>
                <c:pt idx="20">
                  <c:v>0.0607463624437093</c:v>
                </c:pt>
                <c:pt idx="21">
                  <c:v>0.0366264832381189</c:v>
                </c:pt>
                <c:pt idx="22">
                  <c:v>0.0518130738490462</c:v>
                </c:pt>
                <c:pt idx="23">
                  <c:v>0.0348398255191862</c:v>
                </c:pt>
                <c:pt idx="24">
                  <c:v>0.0339464966597199</c:v>
                </c:pt>
                <c:pt idx="25">
                  <c:v>0.131319342341548</c:v>
                </c:pt>
                <c:pt idx="26">
                  <c:v>0.0527064027085125</c:v>
                </c:pt>
                <c:pt idx="27">
                  <c:v>0.0384131409570515</c:v>
                </c:pt>
                <c:pt idx="28">
                  <c:v>0.0419864563949167</c:v>
                </c:pt>
                <c:pt idx="29">
                  <c:v>0.187599060487926</c:v>
                </c:pt>
                <c:pt idx="30">
                  <c:v>0.214398926271915</c:v>
                </c:pt>
                <c:pt idx="31">
                  <c:v>0.102732818838626</c:v>
                </c:pt>
                <c:pt idx="32">
                  <c:v>0.102732818838626</c:v>
                </c:pt>
                <c:pt idx="33">
                  <c:v>0.0393064698165178</c:v>
                </c:pt>
                <c:pt idx="34">
                  <c:v>0.0571730470058441</c:v>
                </c:pt>
                <c:pt idx="35">
                  <c:v>0.0473464295517146</c:v>
                </c:pt>
                <c:pt idx="36">
                  <c:v>0.0357331543786525</c:v>
                </c:pt>
                <c:pt idx="37">
                  <c:v>0.0866528993682324</c:v>
                </c:pt>
                <c:pt idx="38">
                  <c:v>0.0571730470058441</c:v>
                </c:pt>
                <c:pt idx="39">
                  <c:v>0.191172375925791</c:v>
                </c:pt>
                <c:pt idx="40">
                  <c:v>0.0518130738490462</c:v>
                </c:pt>
                <c:pt idx="41">
                  <c:v>0.0393064698165178</c:v>
                </c:pt>
                <c:pt idx="42">
                  <c:v>0.0401997986759841</c:v>
                </c:pt>
                <c:pt idx="43">
                  <c:v>0.062533020162642</c:v>
                </c:pt>
                <c:pt idx="44">
                  <c:v>0.155439221547139</c:v>
                </c:pt>
                <c:pt idx="45">
                  <c:v>0.0535997315679788</c:v>
                </c:pt>
                <c:pt idx="46">
                  <c:v>0.0401997986759841</c:v>
                </c:pt>
                <c:pt idx="47">
                  <c:v>0.0643196778815746</c:v>
                </c:pt>
                <c:pt idx="48">
                  <c:v>0.0661063356005072</c:v>
                </c:pt>
                <c:pt idx="49">
                  <c:v>0.0393064698165178</c:v>
                </c:pt>
                <c:pt idx="50">
                  <c:v>0.0678929933194398</c:v>
                </c:pt>
                <c:pt idx="51">
                  <c:v>0.0616396913031756</c:v>
                </c:pt>
                <c:pt idx="52">
                  <c:v>0.0786129396330356</c:v>
                </c:pt>
                <c:pt idx="53">
                  <c:v>0.0562797181463778</c:v>
                </c:pt>
                <c:pt idx="54">
                  <c:v>0.0562797181463778</c:v>
                </c:pt>
                <c:pt idx="55">
                  <c:v>0.149185919530874</c:v>
                </c:pt>
                <c:pt idx="56">
                  <c:v>0.326958362564671</c:v>
                </c:pt>
                <c:pt idx="57">
                  <c:v>0.0410931275354504</c:v>
                </c:pt>
                <c:pt idx="58">
                  <c:v>0.0732529664762377</c:v>
                </c:pt>
                <c:pt idx="59">
                  <c:v>0.0410931275354504</c:v>
                </c:pt>
                <c:pt idx="60">
                  <c:v>0.10898612085489</c:v>
                </c:pt>
                <c:pt idx="61">
                  <c:v>0.149185919530874</c:v>
                </c:pt>
                <c:pt idx="62">
                  <c:v>0.0830795839303672</c:v>
                </c:pt>
                <c:pt idx="63">
                  <c:v>0.0643196778815746</c:v>
                </c:pt>
                <c:pt idx="64">
                  <c:v>0.104519476557559</c:v>
                </c:pt>
                <c:pt idx="65">
                  <c:v>0.0661063356005072</c:v>
                </c:pt>
                <c:pt idx="66">
                  <c:v>0.10183948997916</c:v>
                </c:pt>
                <c:pt idx="67">
                  <c:v>0.10183948997916</c:v>
                </c:pt>
                <c:pt idx="68">
                  <c:v>0.0616396913031756</c:v>
                </c:pt>
                <c:pt idx="69">
                  <c:v>0.164372510141802</c:v>
                </c:pt>
                <c:pt idx="70">
                  <c:v>0.233158832320708</c:v>
                </c:pt>
                <c:pt idx="71">
                  <c:v>0.441304456576359</c:v>
                </c:pt>
                <c:pt idx="72">
                  <c:v>0.0732529664762377</c:v>
                </c:pt>
                <c:pt idx="73">
                  <c:v>0.360011530364924</c:v>
                </c:pt>
                <c:pt idx="74">
                  <c:v>0.361798188083857</c:v>
                </c:pt>
                <c:pt idx="75">
                  <c:v>0.0786129396330356</c:v>
                </c:pt>
                <c:pt idx="76">
                  <c:v>0.0518130738490462</c:v>
                </c:pt>
                <c:pt idx="77">
                  <c:v>0.0482397584111809</c:v>
                </c:pt>
                <c:pt idx="78">
                  <c:v>0.0491330872706473</c:v>
                </c:pt>
                <c:pt idx="79">
                  <c:v>0.0446664429733157</c:v>
                </c:pt>
                <c:pt idx="80">
                  <c:v>0.0634263490221083</c:v>
                </c:pt>
                <c:pt idx="81">
                  <c:v>0.0634263490221083</c:v>
                </c:pt>
                <c:pt idx="82">
                  <c:v>0.117026080590087</c:v>
                </c:pt>
                <c:pt idx="83">
                  <c:v>0.0723596376167714</c:v>
                </c:pt>
                <c:pt idx="84">
                  <c:v>0.200998993379921</c:v>
                </c:pt>
                <c:pt idx="85">
                  <c:v>0.0705729798978388</c:v>
                </c:pt>
                <c:pt idx="86">
                  <c:v>0.235838818899107</c:v>
                </c:pt>
                <c:pt idx="87">
                  <c:v>0.0946928591034293</c:v>
                </c:pt>
                <c:pt idx="88">
                  <c:v>0.0964795168223619</c:v>
                </c:pt>
                <c:pt idx="89">
                  <c:v>0.0723596376167714</c:v>
                </c:pt>
                <c:pt idx="90">
                  <c:v>0.0929062013844966</c:v>
                </c:pt>
                <c:pt idx="91">
                  <c:v>0.076826281914103</c:v>
                </c:pt>
                <c:pt idx="92">
                  <c:v>0.0500264161301136</c:v>
                </c:pt>
                <c:pt idx="93">
                  <c:v>0.0696796510383725</c:v>
                </c:pt>
                <c:pt idx="94">
                  <c:v>0.0687863221789062</c:v>
                </c:pt>
                <c:pt idx="95">
                  <c:v>0.213505597412449</c:v>
                </c:pt>
                <c:pt idx="96">
                  <c:v>0.279611933012956</c:v>
                </c:pt>
                <c:pt idx="97">
                  <c:v>0.279611933012956</c:v>
                </c:pt>
                <c:pt idx="98">
                  <c:v>0.277825275294024</c:v>
                </c:pt>
                <c:pt idx="99">
                  <c:v>0.279611933012956</c:v>
                </c:pt>
                <c:pt idx="100">
                  <c:v>0.27871860415349</c:v>
                </c:pt>
                <c:pt idx="101">
                  <c:v>0.109879449714357</c:v>
                </c:pt>
                <c:pt idx="102">
                  <c:v>0.158119208125538</c:v>
                </c:pt>
                <c:pt idx="103">
                  <c:v>0.0607463624437093</c:v>
                </c:pt>
                <c:pt idx="104">
                  <c:v>0.0544930604274451</c:v>
                </c:pt>
                <c:pt idx="105">
                  <c:v>0.0795062684925019</c:v>
                </c:pt>
                <c:pt idx="106">
                  <c:v>0.0500264161301136</c:v>
                </c:pt>
                <c:pt idx="107">
                  <c:v>0.200998993379921</c:v>
                </c:pt>
                <c:pt idx="108">
                  <c:v>0.0500264161301136</c:v>
                </c:pt>
                <c:pt idx="109">
                  <c:v>0.0884395570871651</c:v>
                </c:pt>
                <c:pt idx="110">
                  <c:v>0.0500264161301136</c:v>
                </c:pt>
                <c:pt idx="111">
                  <c:v>0.0973728456818282</c:v>
                </c:pt>
                <c:pt idx="112">
                  <c:v>0.0714663087573051</c:v>
                </c:pt>
                <c:pt idx="113">
                  <c:v>0.338571637737733</c:v>
                </c:pt>
                <c:pt idx="114">
                  <c:v>0.0812929262114345</c:v>
                </c:pt>
                <c:pt idx="115">
                  <c:v>0.262638684683096</c:v>
                </c:pt>
                <c:pt idx="116">
                  <c:v>0.0553863892869115</c:v>
                </c:pt>
                <c:pt idx="117">
                  <c:v>0.0616396913031756</c:v>
                </c:pt>
                <c:pt idx="118">
                  <c:v>0.0616396913031756</c:v>
                </c:pt>
                <c:pt idx="119">
                  <c:v>0.0544930604274451</c:v>
                </c:pt>
                <c:pt idx="120">
                  <c:v>0.283185248450822</c:v>
                </c:pt>
                <c:pt idx="121">
                  <c:v>0.10183948997916</c:v>
                </c:pt>
                <c:pt idx="122">
                  <c:v>0.0696796510383725</c:v>
                </c:pt>
                <c:pt idx="123">
                  <c:v>0.332318335721469</c:v>
                </c:pt>
                <c:pt idx="124">
                  <c:v>0.330531678002536</c:v>
                </c:pt>
                <c:pt idx="125">
                  <c:v>0.331425006862002</c:v>
                </c:pt>
                <c:pt idx="126">
                  <c:v>0.330531678002536</c:v>
                </c:pt>
                <c:pt idx="127">
                  <c:v>0.331425006862002</c:v>
                </c:pt>
                <c:pt idx="128">
                  <c:v>0.330531678002536</c:v>
                </c:pt>
                <c:pt idx="129">
                  <c:v>0.331425006862002</c:v>
                </c:pt>
                <c:pt idx="130">
                  <c:v>0.330531678002536</c:v>
                </c:pt>
                <c:pt idx="131">
                  <c:v>0.331425006862002</c:v>
                </c:pt>
                <c:pt idx="132">
                  <c:v>0.331425006862002</c:v>
                </c:pt>
                <c:pt idx="133">
                  <c:v>0.330531678002536</c:v>
                </c:pt>
                <c:pt idx="134">
                  <c:v>0.331425006862002</c:v>
                </c:pt>
                <c:pt idx="135">
                  <c:v>0.32963834914307</c:v>
                </c:pt>
                <c:pt idx="136">
                  <c:v>0.331425006862002</c:v>
                </c:pt>
                <c:pt idx="137">
                  <c:v>0.059853033584243</c:v>
                </c:pt>
                <c:pt idx="138">
                  <c:v>0.104519476557559</c:v>
                </c:pt>
                <c:pt idx="139">
                  <c:v>0.0759329530546367</c:v>
                </c:pt>
                <c:pt idx="140">
                  <c:v>0.076826281914103</c:v>
                </c:pt>
                <c:pt idx="141">
                  <c:v>0.351971570629728</c:v>
                </c:pt>
                <c:pt idx="142">
                  <c:v>0.0964795168223619</c:v>
                </c:pt>
                <c:pt idx="143">
                  <c:v>0.062533020162642</c:v>
                </c:pt>
                <c:pt idx="144">
                  <c:v>0.0652130067410409</c:v>
                </c:pt>
                <c:pt idx="145">
                  <c:v>0.0580663758653104</c:v>
                </c:pt>
                <c:pt idx="146">
                  <c:v>0.0759329530546367</c:v>
                </c:pt>
                <c:pt idx="147">
                  <c:v>0.0634263490221083</c:v>
                </c:pt>
                <c:pt idx="148">
                  <c:v>0.0803995973519682</c:v>
                </c:pt>
                <c:pt idx="149">
                  <c:v>0.0705729798978388</c:v>
                </c:pt>
                <c:pt idx="150">
                  <c:v>0.138465973217279</c:v>
                </c:pt>
                <c:pt idx="151">
                  <c:v>0.0750396241951704</c:v>
                </c:pt>
                <c:pt idx="152">
                  <c:v>0.246558765212703</c:v>
                </c:pt>
                <c:pt idx="153">
                  <c:v>0.180452429612195</c:v>
                </c:pt>
                <c:pt idx="154">
                  <c:v>0.0687863221789062</c:v>
                </c:pt>
                <c:pt idx="155">
                  <c:v>0.181345758471662</c:v>
                </c:pt>
                <c:pt idx="156">
                  <c:v>0.116132751730621</c:v>
                </c:pt>
                <c:pt idx="157">
                  <c:v>0.0955861879628956</c:v>
                </c:pt>
                <c:pt idx="158">
                  <c:v>0.0795062684925019</c:v>
                </c:pt>
                <c:pt idx="159">
                  <c:v>0.681609919772797</c:v>
                </c:pt>
                <c:pt idx="160">
                  <c:v>0.0678929933194398</c:v>
                </c:pt>
                <c:pt idx="161">
                  <c:v>0.771836134578895</c:v>
                </c:pt>
                <c:pt idx="162">
                  <c:v>0.0991595034007608</c:v>
                </c:pt>
                <c:pt idx="163">
                  <c:v>0.0750396241951704</c:v>
                </c:pt>
                <c:pt idx="164">
                  <c:v>0.0652130067410409</c:v>
                </c:pt>
                <c:pt idx="165">
                  <c:v>0.0759329530546367</c:v>
                </c:pt>
                <c:pt idx="166">
                  <c:v>0.0750396241951704</c:v>
                </c:pt>
                <c:pt idx="167">
                  <c:v>0.100052832260227</c:v>
                </c:pt>
                <c:pt idx="168">
                  <c:v>0.151865906109273</c:v>
                </c:pt>
                <c:pt idx="169">
                  <c:v>0.246558765212703</c:v>
                </c:pt>
                <c:pt idx="170">
                  <c:v>0.292118537045485</c:v>
                </c:pt>
                <c:pt idx="171">
                  <c:v>0.133106000060481</c:v>
                </c:pt>
                <c:pt idx="172">
                  <c:v>0.123279382606351</c:v>
                </c:pt>
                <c:pt idx="173">
                  <c:v>0.0786129396330356</c:v>
                </c:pt>
                <c:pt idx="174">
                  <c:v>0.0714663087573051</c:v>
                </c:pt>
                <c:pt idx="175">
                  <c:v>0.0696796510383725</c:v>
                </c:pt>
                <c:pt idx="176">
                  <c:v>0.0705729798978388</c:v>
                </c:pt>
                <c:pt idx="177">
                  <c:v>0.0723596376167714</c:v>
                </c:pt>
                <c:pt idx="178">
                  <c:v>0.122386053746885</c:v>
                </c:pt>
                <c:pt idx="179">
                  <c:v>0.432371167981696</c:v>
                </c:pt>
                <c:pt idx="180">
                  <c:v>0.711983100994652</c:v>
                </c:pt>
                <c:pt idx="181">
                  <c:v>0.711089772135186</c:v>
                </c:pt>
                <c:pt idx="182">
                  <c:v>0.0866528993682324</c:v>
                </c:pt>
                <c:pt idx="183">
                  <c:v>0.149185919530874</c:v>
                </c:pt>
                <c:pt idx="184">
                  <c:v>0.113452765152222</c:v>
                </c:pt>
                <c:pt idx="185">
                  <c:v>0.0866528993682324</c:v>
                </c:pt>
                <c:pt idx="186">
                  <c:v>0.167052496720201</c:v>
                </c:pt>
                <c:pt idx="187">
                  <c:v>0.182239087331128</c:v>
                </c:pt>
                <c:pt idx="188">
                  <c:v>0.19385236250419</c:v>
                </c:pt>
                <c:pt idx="189">
                  <c:v>0.140252630936211</c:v>
                </c:pt>
                <c:pt idx="190">
                  <c:v>0.125066040325284</c:v>
                </c:pt>
                <c:pt idx="191">
                  <c:v>0.218865570569247</c:v>
                </c:pt>
                <c:pt idx="192">
                  <c:v>0.172412469876999</c:v>
                </c:pt>
                <c:pt idx="193">
                  <c:v>0.141145959795678</c:v>
                </c:pt>
                <c:pt idx="194">
                  <c:v>0.157225879266071</c:v>
                </c:pt>
                <c:pt idx="195">
                  <c:v>0.0830795839303672</c:v>
                </c:pt>
                <c:pt idx="196">
                  <c:v>0.0902262148060977</c:v>
                </c:pt>
                <c:pt idx="197">
                  <c:v>0.0902262148060977</c:v>
                </c:pt>
                <c:pt idx="198">
                  <c:v>0.0821862550709009</c:v>
                </c:pt>
                <c:pt idx="199">
                  <c:v>0.091119543665564</c:v>
                </c:pt>
                <c:pt idx="200">
                  <c:v>0.117919409449553</c:v>
                </c:pt>
                <c:pt idx="201">
                  <c:v>0.0937995302439629</c:v>
                </c:pt>
                <c:pt idx="202">
                  <c:v>0.104519476557559</c:v>
                </c:pt>
                <c:pt idx="203">
                  <c:v>0.136679315498346</c:v>
                </c:pt>
                <c:pt idx="204">
                  <c:v>0.542250617696053</c:v>
                </c:pt>
                <c:pt idx="205">
                  <c:v>0.128639355763149</c:v>
                </c:pt>
                <c:pt idx="206">
                  <c:v>0.291225208186018</c:v>
                </c:pt>
                <c:pt idx="207">
                  <c:v>0.21082561083405</c:v>
                </c:pt>
                <c:pt idx="208">
                  <c:v>0.0946928591034293</c:v>
                </c:pt>
                <c:pt idx="209">
                  <c:v>0.100946161119693</c:v>
                </c:pt>
                <c:pt idx="210">
                  <c:v>0.133106000060481</c:v>
                </c:pt>
                <c:pt idx="211">
                  <c:v>0.352864899489194</c:v>
                </c:pt>
                <c:pt idx="212">
                  <c:v>0.0893328859466314</c:v>
                </c:pt>
                <c:pt idx="213">
                  <c:v>0.142039288655144</c:v>
                </c:pt>
                <c:pt idx="214">
                  <c:v>0.140252630936211</c:v>
                </c:pt>
                <c:pt idx="215">
                  <c:v>0.117026080590087</c:v>
                </c:pt>
                <c:pt idx="216">
                  <c:v>0.117026080590087</c:v>
                </c:pt>
                <c:pt idx="217">
                  <c:v>0.339464966597199</c:v>
                </c:pt>
                <c:pt idx="218">
                  <c:v>0.301051825640148</c:v>
                </c:pt>
                <c:pt idx="219">
                  <c:v>0.463637678063017</c:v>
                </c:pt>
                <c:pt idx="220">
                  <c:v>0.149185919530874</c:v>
                </c:pt>
                <c:pt idx="221">
                  <c:v>0.11881273830902</c:v>
                </c:pt>
                <c:pt idx="222">
                  <c:v>0.102732818838626</c:v>
                </c:pt>
                <c:pt idx="223">
                  <c:v>0.631583503642684</c:v>
                </c:pt>
                <c:pt idx="224">
                  <c:v>0.256385382666832</c:v>
                </c:pt>
                <c:pt idx="225">
                  <c:v>0.117026080590087</c:v>
                </c:pt>
                <c:pt idx="226">
                  <c:v>0.100946161119693</c:v>
                </c:pt>
                <c:pt idx="227">
                  <c:v>0.144719275233543</c:v>
                </c:pt>
                <c:pt idx="228">
                  <c:v>0.542250617696053</c:v>
                </c:pt>
                <c:pt idx="229">
                  <c:v>0.117026080590087</c:v>
                </c:pt>
                <c:pt idx="230">
                  <c:v>0.166159167860734</c:v>
                </c:pt>
                <c:pt idx="231">
                  <c:v>0.352864899489194</c:v>
                </c:pt>
                <c:pt idx="232">
                  <c:v>0.821862550709009</c:v>
                </c:pt>
                <c:pt idx="233">
                  <c:v>0.535103986820322</c:v>
                </c:pt>
                <c:pt idx="234">
                  <c:v>0.122386053746885</c:v>
                </c:pt>
                <c:pt idx="235">
                  <c:v>0.15990586584447</c:v>
                </c:pt>
                <c:pt idx="236">
                  <c:v>0.11881273830902</c:v>
                </c:pt>
                <c:pt idx="237">
                  <c:v>0.216185583990848</c:v>
                </c:pt>
                <c:pt idx="238">
                  <c:v>0.245665436353236</c:v>
                </c:pt>
                <c:pt idx="239">
                  <c:v>0.490437543847006</c:v>
                </c:pt>
                <c:pt idx="240">
                  <c:v>0.121492724887419</c:v>
                </c:pt>
                <c:pt idx="241">
                  <c:v>0.133999328919947</c:v>
                </c:pt>
                <c:pt idx="242">
                  <c:v>0.144719275233543</c:v>
                </c:pt>
                <c:pt idx="243">
                  <c:v>0.163479181282335</c:v>
                </c:pt>
                <c:pt idx="244">
                  <c:v>0.732529664762377</c:v>
                </c:pt>
                <c:pt idx="245">
                  <c:v>0.121492724887419</c:v>
                </c:pt>
                <c:pt idx="246">
                  <c:v>0.167052496720201</c:v>
                </c:pt>
                <c:pt idx="247">
                  <c:v>0.459171033765685</c:v>
                </c:pt>
                <c:pt idx="248">
                  <c:v>0.376091449835318</c:v>
                </c:pt>
                <c:pt idx="249">
                  <c:v>0.330531678002536</c:v>
                </c:pt>
                <c:pt idx="250">
                  <c:v>0.364478174662256</c:v>
                </c:pt>
                <c:pt idx="251">
                  <c:v>0.128639355763149</c:v>
                </c:pt>
                <c:pt idx="252">
                  <c:v>0.328745020283603</c:v>
                </c:pt>
                <c:pt idx="253">
                  <c:v>0.147399261811942</c:v>
                </c:pt>
                <c:pt idx="254">
                  <c:v>0.251918738369501</c:v>
                </c:pt>
                <c:pt idx="255">
                  <c:v>0.254598724947899</c:v>
                </c:pt>
                <c:pt idx="256">
                  <c:v>0.3367849800188</c:v>
                </c:pt>
                <c:pt idx="257">
                  <c:v>0.130426013482082</c:v>
                </c:pt>
                <c:pt idx="258">
                  <c:v>0.313558429672676</c:v>
                </c:pt>
                <c:pt idx="259">
                  <c:v>0.419864563949168</c:v>
                </c:pt>
                <c:pt idx="260">
                  <c:v>0.147399261811942</c:v>
                </c:pt>
                <c:pt idx="261">
                  <c:v>0.1697324832986</c:v>
                </c:pt>
                <c:pt idx="262">
                  <c:v>0.133106000060481</c:v>
                </c:pt>
                <c:pt idx="263">
                  <c:v>0.175092456455398</c:v>
                </c:pt>
                <c:pt idx="264">
                  <c:v>0.175985785314864</c:v>
                </c:pt>
                <c:pt idx="265">
                  <c:v>0.187599060487926</c:v>
                </c:pt>
                <c:pt idx="266">
                  <c:v>0.604783637858694</c:v>
                </c:pt>
                <c:pt idx="267">
                  <c:v>0.575303785496306</c:v>
                </c:pt>
                <c:pt idx="268">
                  <c:v>0.233158832320708</c:v>
                </c:pt>
                <c:pt idx="269">
                  <c:v>0.133999328919947</c:v>
                </c:pt>
                <c:pt idx="270">
                  <c:v>0.553863892869115</c:v>
                </c:pt>
                <c:pt idx="271">
                  <c:v>0.153652563828206</c:v>
                </c:pt>
                <c:pt idx="272">
                  <c:v>0.228692188023376</c:v>
                </c:pt>
                <c:pt idx="273">
                  <c:v>0.445771100873691</c:v>
                </c:pt>
                <c:pt idx="274">
                  <c:v>0.417184577370769</c:v>
                </c:pt>
                <c:pt idx="275">
                  <c:v>0.174199127595931</c:v>
                </c:pt>
                <c:pt idx="276">
                  <c:v>0.149185919530874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41512"/>
        <c:axId val="-2130011448"/>
      </c:scatterChart>
      <c:valAx>
        <c:axId val="-2143341512"/>
        <c:scaling>
          <c:logBase val="10.0"/>
          <c:orientation val="minMax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memory footprint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30011448"/>
        <c:crosses val="autoZero"/>
        <c:crossBetween val="midCat"/>
      </c:valAx>
      <c:valAx>
        <c:axId val="-21300114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(J)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43341512"/>
        <c:crosses val="autoZero"/>
        <c:crossBetween val="midCat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DGEMM Modeled Runtime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Analysis!$T$17</c:f>
              <c:strCache>
                <c:ptCount val="1"/>
                <c:pt idx="0">
                  <c:v>Tcomp</c:v>
                </c:pt>
              </c:strCache>
            </c:strRef>
          </c:tx>
          <c:xVal>
            <c:numRef>
              <c:f>Analysis!$H$3:$H$15</c:f>
              <c:numCache>
                <c:formatCode>General</c:formatCode>
                <c:ptCount val="13"/>
                <c:pt idx="0">
                  <c:v>3000.0</c:v>
                </c:pt>
                <c:pt idx="1">
                  <c:v>4000.0</c:v>
                </c:pt>
                <c:pt idx="2">
                  <c:v>5000.0</c:v>
                </c:pt>
                <c:pt idx="3">
                  <c:v>6000.0</c:v>
                </c:pt>
                <c:pt idx="4">
                  <c:v>7000.0</c:v>
                </c:pt>
                <c:pt idx="5">
                  <c:v>8000.0</c:v>
                </c:pt>
                <c:pt idx="6">
                  <c:v>9000.0</c:v>
                </c:pt>
                <c:pt idx="7">
                  <c:v>10000.0</c:v>
                </c:pt>
                <c:pt idx="8">
                  <c:v>11000.0</c:v>
                </c:pt>
                <c:pt idx="9">
                  <c:v>13000.0</c:v>
                </c:pt>
                <c:pt idx="10">
                  <c:v>14000.0</c:v>
                </c:pt>
                <c:pt idx="11">
                  <c:v>15000.0</c:v>
                </c:pt>
              </c:numCache>
            </c:numRef>
          </c:xVal>
          <c:yVal>
            <c:numRef>
              <c:f>Analysis!$T$18:$T$31</c:f>
              <c:numCache>
                <c:formatCode>0.00E+00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Analysis!$U$17</c:f>
              <c:strCache>
                <c:ptCount val="1"/>
                <c:pt idx="0">
                  <c:v>Tcomm</c:v>
                </c:pt>
              </c:strCache>
            </c:strRef>
          </c:tx>
          <c:xVal>
            <c:numRef>
              <c:f>Analysis!$H$3:$H$15</c:f>
              <c:numCache>
                <c:formatCode>General</c:formatCode>
                <c:ptCount val="13"/>
                <c:pt idx="0">
                  <c:v>3000.0</c:v>
                </c:pt>
                <c:pt idx="1">
                  <c:v>4000.0</c:v>
                </c:pt>
                <c:pt idx="2">
                  <c:v>5000.0</c:v>
                </c:pt>
                <c:pt idx="3">
                  <c:v>6000.0</c:v>
                </c:pt>
                <c:pt idx="4">
                  <c:v>7000.0</c:v>
                </c:pt>
                <c:pt idx="5">
                  <c:v>8000.0</c:v>
                </c:pt>
                <c:pt idx="6">
                  <c:v>9000.0</c:v>
                </c:pt>
                <c:pt idx="7">
                  <c:v>10000.0</c:v>
                </c:pt>
                <c:pt idx="8">
                  <c:v>11000.0</c:v>
                </c:pt>
                <c:pt idx="9">
                  <c:v>13000.0</c:v>
                </c:pt>
                <c:pt idx="10">
                  <c:v>14000.0</c:v>
                </c:pt>
                <c:pt idx="11">
                  <c:v>15000.0</c:v>
                </c:pt>
              </c:numCache>
            </c:numRef>
          </c:xVal>
          <c:yVal>
            <c:numRef>
              <c:f>Analysis!$U$19:$U$31</c:f>
              <c:numCache>
                <c:formatCode>0.00E+00</c:formatCode>
                <c:ptCount val="13"/>
                <c:pt idx="0">
                  <c:v>1.139810635528003</c:v>
                </c:pt>
                <c:pt idx="1">
                  <c:v>0.718382655662443</c:v>
                </c:pt>
                <c:pt idx="2">
                  <c:v>2.008661042828445</c:v>
                </c:pt>
                <c:pt idx="3">
                  <c:v>2.967836580068227</c:v>
                </c:pt>
                <c:pt idx="4">
                  <c:v>2.820974103111848</c:v>
                </c:pt>
                <c:pt idx="5">
                  <c:v>6.807614533271955</c:v>
                </c:pt>
                <c:pt idx="6">
                  <c:v>7.783471923656743</c:v>
                </c:pt>
                <c:pt idx="7">
                  <c:v>6.144751095484097</c:v>
                </c:pt>
                <c:pt idx="8">
                  <c:v>12.39752780429614</c:v>
                </c:pt>
                <c:pt idx="9">
                  <c:v>9.487635941106185</c:v>
                </c:pt>
                <c:pt idx="10">
                  <c:v>6.961005588455763</c:v>
                </c:pt>
                <c:pt idx="11">
                  <c:v>11.16911347097276</c:v>
                </c:pt>
                <c:pt idx="12">
                  <c:v>12.07999964472498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33848"/>
        <c:axId val="-2127701864"/>
      </c:scatterChart>
      <c:valAx>
        <c:axId val="-214343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27701864"/>
        <c:crosses val="autoZero"/>
        <c:crossBetween val="midCat"/>
      </c:valAx>
      <c:valAx>
        <c:axId val="-212770186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-2143433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DGEMM Modeled Energy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Analysis!$X$17</c:f>
              <c:strCache>
                <c:ptCount val="1"/>
                <c:pt idx="0">
                  <c:v>Ecomp</c:v>
                </c:pt>
              </c:strCache>
            </c:strRef>
          </c:tx>
          <c:xVal>
            <c:numRef>
              <c:f>Analysis!$H$3:$H$15</c:f>
              <c:numCache>
                <c:formatCode>General</c:formatCode>
                <c:ptCount val="13"/>
                <c:pt idx="0">
                  <c:v>3000.0</c:v>
                </c:pt>
                <c:pt idx="1">
                  <c:v>4000.0</c:v>
                </c:pt>
                <c:pt idx="2">
                  <c:v>5000.0</c:v>
                </c:pt>
                <c:pt idx="3">
                  <c:v>6000.0</c:v>
                </c:pt>
                <c:pt idx="4">
                  <c:v>7000.0</c:v>
                </c:pt>
                <c:pt idx="5">
                  <c:v>8000.0</c:v>
                </c:pt>
                <c:pt idx="6">
                  <c:v>9000.0</c:v>
                </c:pt>
                <c:pt idx="7">
                  <c:v>10000.0</c:v>
                </c:pt>
                <c:pt idx="8">
                  <c:v>11000.0</c:v>
                </c:pt>
                <c:pt idx="9">
                  <c:v>13000.0</c:v>
                </c:pt>
                <c:pt idx="10">
                  <c:v>14000.0</c:v>
                </c:pt>
                <c:pt idx="11">
                  <c:v>15000.0</c:v>
                </c:pt>
              </c:numCache>
            </c:numRef>
          </c:xVal>
          <c:yVal>
            <c:numRef>
              <c:f>Analysis!$X$19:$X$31</c:f>
              <c:numCache>
                <c:formatCode>0.00E+00</c:formatCode>
                <c:ptCount val="13"/>
                <c:pt idx="0">
                  <c:v>98.13621438061193</c:v>
                </c:pt>
                <c:pt idx="1">
                  <c:v>127.4074969569477</c:v>
                </c:pt>
                <c:pt idx="2">
                  <c:v>161.987425239823</c:v>
                </c:pt>
                <c:pt idx="3">
                  <c:v>248.8427674940385</c:v>
                </c:pt>
                <c:pt idx="4">
                  <c:v>302.002955749802</c:v>
                </c:pt>
                <c:pt idx="5">
                  <c:v>430.0003022296985</c:v>
                </c:pt>
                <c:pt idx="6">
                  <c:v>505.7222347382549</c:v>
                </c:pt>
                <c:pt idx="7">
                  <c:v>589.849522948832</c:v>
                </c:pt>
                <c:pt idx="8">
                  <c:v>682.8245540036417</c:v>
                </c:pt>
                <c:pt idx="9">
                  <c:v>785.0897150448954</c:v>
                </c:pt>
                <c:pt idx="10">
                  <c:v>897.087393214805</c:v>
                </c:pt>
                <c:pt idx="11">
                  <c:v>1019.259975655582</c:v>
                </c:pt>
                <c:pt idx="12">
                  <c:v>1295.899401918584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Analysis!$Y$17</c:f>
              <c:strCache>
                <c:ptCount val="1"/>
                <c:pt idx="0">
                  <c:v>Ecomm</c:v>
                </c:pt>
              </c:strCache>
            </c:strRef>
          </c:tx>
          <c:xVal>
            <c:numRef>
              <c:f>Analysis!$H$3:$H$15</c:f>
              <c:numCache>
                <c:formatCode>General</c:formatCode>
                <c:ptCount val="13"/>
                <c:pt idx="0">
                  <c:v>3000.0</c:v>
                </c:pt>
                <c:pt idx="1">
                  <c:v>4000.0</c:v>
                </c:pt>
                <c:pt idx="2">
                  <c:v>5000.0</c:v>
                </c:pt>
                <c:pt idx="3">
                  <c:v>6000.0</c:v>
                </c:pt>
                <c:pt idx="4">
                  <c:v>7000.0</c:v>
                </c:pt>
                <c:pt idx="5">
                  <c:v>8000.0</c:v>
                </c:pt>
                <c:pt idx="6">
                  <c:v>9000.0</c:v>
                </c:pt>
                <c:pt idx="7">
                  <c:v>10000.0</c:v>
                </c:pt>
                <c:pt idx="8">
                  <c:v>11000.0</c:v>
                </c:pt>
                <c:pt idx="9">
                  <c:v>13000.0</c:v>
                </c:pt>
                <c:pt idx="10">
                  <c:v>14000.0</c:v>
                </c:pt>
                <c:pt idx="11">
                  <c:v>15000.0</c:v>
                </c:pt>
              </c:numCache>
            </c:numRef>
          </c:xVal>
          <c:yVal>
            <c:numRef>
              <c:f>Analysis!$Y$19:$Y$31</c:f>
              <c:numCache>
                <c:formatCode>0.00E+00</c:formatCode>
                <c:ptCount val="13"/>
                <c:pt idx="0">
                  <c:v>21.57698244006484</c:v>
                </c:pt>
                <c:pt idx="1">
                  <c:v>13.59921504794105</c:v>
                </c:pt>
                <c:pt idx="2">
                  <c:v>38.0246004890756</c:v>
                </c:pt>
                <c:pt idx="3">
                  <c:v>56.18210233970127</c:v>
                </c:pt>
                <c:pt idx="4">
                  <c:v>53.40194834953932</c:v>
                </c:pt>
                <c:pt idx="5">
                  <c:v>128.8703357072074</c:v>
                </c:pt>
                <c:pt idx="6">
                  <c:v>147.3436304107492</c:v>
                </c:pt>
                <c:pt idx="7">
                  <c:v>116.3221173352283</c:v>
                </c:pt>
                <c:pt idx="8">
                  <c:v>234.6891943235787</c:v>
                </c:pt>
                <c:pt idx="9">
                  <c:v>179.6040041371826</c:v>
                </c:pt>
                <c:pt idx="10">
                  <c:v>131.7740777859351</c:v>
                </c:pt>
                <c:pt idx="11">
                  <c:v>211.4349153468222</c:v>
                </c:pt>
                <c:pt idx="12">
                  <c:v>228.6782839936193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Analysis!$Z$17</c:f>
              <c:strCache>
                <c:ptCount val="1"/>
                <c:pt idx="0">
                  <c:v>Eidle</c:v>
                </c:pt>
              </c:strCache>
            </c:strRef>
          </c:tx>
          <c:xVal>
            <c:numRef>
              <c:f>Analysis!$H$3:$H$15</c:f>
              <c:numCache>
                <c:formatCode>General</c:formatCode>
                <c:ptCount val="13"/>
                <c:pt idx="0">
                  <c:v>3000.0</c:v>
                </c:pt>
                <c:pt idx="1">
                  <c:v>4000.0</c:v>
                </c:pt>
                <c:pt idx="2">
                  <c:v>5000.0</c:v>
                </c:pt>
                <c:pt idx="3">
                  <c:v>6000.0</c:v>
                </c:pt>
                <c:pt idx="4">
                  <c:v>7000.0</c:v>
                </c:pt>
                <c:pt idx="5">
                  <c:v>8000.0</c:v>
                </c:pt>
                <c:pt idx="6">
                  <c:v>9000.0</c:v>
                </c:pt>
                <c:pt idx="7">
                  <c:v>10000.0</c:v>
                </c:pt>
                <c:pt idx="8">
                  <c:v>11000.0</c:v>
                </c:pt>
                <c:pt idx="9">
                  <c:v>13000.0</c:v>
                </c:pt>
                <c:pt idx="10">
                  <c:v>14000.0</c:v>
                </c:pt>
                <c:pt idx="11">
                  <c:v>15000.0</c:v>
                </c:pt>
              </c:numCache>
            </c:numRef>
          </c:xVal>
          <c:yVal>
            <c:numRef>
              <c:f>Analysis!$Z$19:$Z$31</c:f>
              <c:numCache>
                <c:formatCode>0.00E+00</c:formatCode>
                <c:ptCount val="13"/>
                <c:pt idx="0">
                  <c:v>772.4315713759137</c:v>
                </c:pt>
                <c:pt idx="1">
                  <c:v>644.4414056562588</c:v>
                </c:pt>
                <c:pt idx="2">
                  <c:v>1210.461640659327</c:v>
                </c:pt>
                <c:pt idx="3">
                  <c:v>1760.321901950623</c:v>
                </c:pt>
                <c:pt idx="4">
                  <c:v>2038.077608315961</c:v>
                </c:pt>
                <c:pt idx="5">
                  <c:v>7889.104196566374</c:v>
                </c:pt>
                <c:pt idx="6">
                  <c:v>7261.745294821372</c:v>
                </c:pt>
                <c:pt idx="7">
                  <c:v>6144.69114479496</c:v>
                </c:pt>
                <c:pt idx="8">
                  <c:v>12784.1776126698</c:v>
                </c:pt>
                <c:pt idx="9">
                  <c:v>9831.889143841778</c:v>
                </c:pt>
                <c:pt idx="10">
                  <c:v>8424.351335349951</c:v>
                </c:pt>
                <c:pt idx="11">
                  <c:v>10360.03419522006</c:v>
                </c:pt>
                <c:pt idx="12">
                  <c:v>9100.04541341636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83640"/>
        <c:axId val="-2144263976"/>
      </c:scatterChart>
      <c:valAx>
        <c:axId val="-214418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44263976"/>
        <c:crosses val="autoZero"/>
        <c:crossBetween val="midCat"/>
      </c:valAx>
      <c:valAx>
        <c:axId val="-214426397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(J)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-2144183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MKL DSPMV Optimal and Measured F/W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marker>
            <c:symbol val="none"/>
          </c:marker>
          <c:xVal>
            <c:numRef>
              <c:f>Analysis!$M$113:$M$327</c:f>
              <c:numCache>
                <c:formatCode>General</c:formatCode>
                <c:ptCount val="215"/>
                <c:pt idx="0">
                  <c:v>2.227696</c:v>
                </c:pt>
                <c:pt idx="1">
                  <c:v>4.432392</c:v>
                </c:pt>
                <c:pt idx="2">
                  <c:v>4.455884</c:v>
                </c:pt>
                <c:pt idx="3">
                  <c:v>6.452372</c:v>
                </c:pt>
                <c:pt idx="4">
                  <c:v>6.543064</c:v>
                </c:pt>
                <c:pt idx="5">
                  <c:v>6.580744</c:v>
                </c:pt>
                <c:pt idx="6">
                  <c:v>6.667744</c:v>
                </c:pt>
                <c:pt idx="7">
                  <c:v>6.821552</c:v>
                </c:pt>
                <c:pt idx="8">
                  <c:v>6.988364</c:v>
                </c:pt>
                <c:pt idx="9">
                  <c:v>7.052952</c:v>
                </c:pt>
                <c:pt idx="10">
                  <c:v>7.180288</c:v>
                </c:pt>
                <c:pt idx="11">
                  <c:v>7.234264</c:v>
                </c:pt>
                <c:pt idx="12">
                  <c:v>7.382584</c:v>
                </c:pt>
                <c:pt idx="13">
                  <c:v>7.498304</c:v>
                </c:pt>
                <c:pt idx="14">
                  <c:v>7.49916</c:v>
                </c:pt>
                <c:pt idx="15">
                  <c:v>7.517952</c:v>
                </c:pt>
                <c:pt idx="16">
                  <c:v>7.51844</c:v>
                </c:pt>
                <c:pt idx="17">
                  <c:v>7.54272</c:v>
                </c:pt>
                <c:pt idx="18">
                  <c:v>7.54272</c:v>
                </c:pt>
                <c:pt idx="19">
                  <c:v>7.546736</c:v>
                </c:pt>
                <c:pt idx="20">
                  <c:v>7.546736</c:v>
                </c:pt>
                <c:pt idx="21">
                  <c:v>7.563336</c:v>
                </c:pt>
                <c:pt idx="22">
                  <c:v>7.631068</c:v>
                </c:pt>
                <c:pt idx="23">
                  <c:v>7.696448</c:v>
                </c:pt>
                <c:pt idx="24">
                  <c:v>7.74556</c:v>
                </c:pt>
                <c:pt idx="25">
                  <c:v>7.805272</c:v>
                </c:pt>
                <c:pt idx="26">
                  <c:v>8.072468</c:v>
                </c:pt>
                <c:pt idx="27">
                  <c:v>8.088272</c:v>
                </c:pt>
                <c:pt idx="28">
                  <c:v>8.122208000000001</c:v>
                </c:pt>
                <c:pt idx="29">
                  <c:v>8.240344</c:v>
                </c:pt>
                <c:pt idx="30">
                  <c:v>8.243872</c:v>
                </c:pt>
                <c:pt idx="31">
                  <c:v>8.255776</c:v>
                </c:pt>
                <c:pt idx="32">
                  <c:v>8.339788</c:v>
                </c:pt>
                <c:pt idx="33">
                  <c:v>8.351744</c:v>
                </c:pt>
                <c:pt idx="34">
                  <c:v>8.3918</c:v>
                </c:pt>
                <c:pt idx="35">
                  <c:v>8.393568</c:v>
                </c:pt>
                <c:pt idx="36">
                  <c:v>8.420416</c:v>
                </c:pt>
                <c:pt idx="37">
                  <c:v>8.532928</c:v>
                </c:pt>
                <c:pt idx="38">
                  <c:v>8.546576</c:v>
                </c:pt>
                <c:pt idx="39">
                  <c:v>8.573968000000001</c:v>
                </c:pt>
                <c:pt idx="40">
                  <c:v>8.649544</c:v>
                </c:pt>
                <c:pt idx="41">
                  <c:v>8.658944</c:v>
                </c:pt>
                <c:pt idx="42">
                  <c:v>8.827992</c:v>
                </c:pt>
                <c:pt idx="43">
                  <c:v>8.827992</c:v>
                </c:pt>
                <c:pt idx="44">
                  <c:v>8.8368</c:v>
                </c:pt>
                <c:pt idx="45">
                  <c:v>8.880636</c:v>
                </c:pt>
                <c:pt idx="46">
                  <c:v>8.886088</c:v>
                </c:pt>
                <c:pt idx="47">
                  <c:v>8.890356</c:v>
                </c:pt>
                <c:pt idx="48">
                  <c:v>8.890768</c:v>
                </c:pt>
                <c:pt idx="49">
                  <c:v>8.896288</c:v>
                </c:pt>
                <c:pt idx="50">
                  <c:v>8.912296</c:v>
                </c:pt>
                <c:pt idx="51">
                  <c:v>8.93048</c:v>
                </c:pt>
                <c:pt idx="52">
                  <c:v>8.972432</c:v>
                </c:pt>
                <c:pt idx="53">
                  <c:v>8.99886</c:v>
                </c:pt>
                <c:pt idx="54">
                  <c:v>9.023584</c:v>
                </c:pt>
                <c:pt idx="55">
                  <c:v>9.030620000000001</c:v>
                </c:pt>
                <c:pt idx="56">
                  <c:v>9.030620000000001</c:v>
                </c:pt>
                <c:pt idx="57">
                  <c:v>9.261096</c:v>
                </c:pt>
                <c:pt idx="58">
                  <c:v>9.286312000000001</c:v>
                </c:pt>
                <c:pt idx="59">
                  <c:v>9.32528</c:v>
                </c:pt>
                <c:pt idx="60">
                  <c:v>9.462432</c:v>
                </c:pt>
                <c:pt idx="61">
                  <c:v>9.499388</c:v>
                </c:pt>
                <c:pt idx="62">
                  <c:v>9.634792</c:v>
                </c:pt>
                <c:pt idx="63">
                  <c:v>9.634792</c:v>
                </c:pt>
                <c:pt idx="64">
                  <c:v>9.63702</c:v>
                </c:pt>
                <c:pt idx="65">
                  <c:v>9.818676</c:v>
                </c:pt>
                <c:pt idx="66">
                  <c:v>9.871208</c:v>
                </c:pt>
                <c:pt idx="67">
                  <c:v>9.871208</c:v>
                </c:pt>
                <c:pt idx="68">
                  <c:v>10.009744</c:v>
                </c:pt>
                <c:pt idx="69">
                  <c:v>10.034712</c:v>
                </c:pt>
                <c:pt idx="70">
                  <c:v>10.034712</c:v>
                </c:pt>
                <c:pt idx="71">
                  <c:v>10.045128</c:v>
                </c:pt>
                <c:pt idx="72">
                  <c:v>10.160468</c:v>
                </c:pt>
                <c:pt idx="73">
                  <c:v>10.171976</c:v>
                </c:pt>
                <c:pt idx="74">
                  <c:v>10.228944</c:v>
                </c:pt>
                <c:pt idx="75">
                  <c:v>10.333596</c:v>
                </c:pt>
                <c:pt idx="76">
                  <c:v>10.581856</c:v>
                </c:pt>
                <c:pt idx="77">
                  <c:v>10.581856</c:v>
                </c:pt>
                <c:pt idx="78">
                  <c:v>10.695852</c:v>
                </c:pt>
                <c:pt idx="79">
                  <c:v>10.748724</c:v>
                </c:pt>
                <c:pt idx="80">
                  <c:v>10.852616</c:v>
                </c:pt>
                <c:pt idx="81">
                  <c:v>10.942044</c:v>
                </c:pt>
                <c:pt idx="82">
                  <c:v>11.241432</c:v>
                </c:pt>
                <c:pt idx="83">
                  <c:v>11.241432</c:v>
                </c:pt>
                <c:pt idx="84">
                  <c:v>11.371188</c:v>
                </c:pt>
                <c:pt idx="85">
                  <c:v>11.371792</c:v>
                </c:pt>
                <c:pt idx="86">
                  <c:v>11.533452</c:v>
                </c:pt>
                <c:pt idx="87">
                  <c:v>11.533452</c:v>
                </c:pt>
                <c:pt idx="88">
                  <c:v>11.533452</c:v>
                </c:pt>
                <c:pt idx="89">
                  <c:v>11.533452</c:v>
                </c:pt>
                <c:pt idx="90">
                  <c:v>11.533452</c:v>
                </c:pt>
                <c:pt idx="91">
                  <c:v>11.535568</c:v>
                </c:pt>
                <c:pt idx="92">
                  <c:v>11.542256</c:v>
                </c:pt>
                <c:pt idx="93">
                  <c:v>11.6688</c:v>
                </c:pt>
                <c:pt idx="94">
                  <c:v>11.678408</c:v>
                </c:pt>
                <c:pt idx="95">
                  <c:v>11.722128</c:v>
                </c:pt>
                <c:pt idx="96">
                  <c:v>11.737704</c:v>
                </c:pt>
                <c:pt idx="97">
                  <c:v>11.847408</c:v>
                </c:pt>
                <c:pt idx="98">
                  <c:v>11.85256</c:v>
                </c:pt>
                <c:pt idx="99">
                  <c:v>11.886884</c:v>
                </c:pt>
                <c:pt idx="100">
                  <c:v>11.902296</c:v>
                </c:pt>
                <c:pt idx="101">
                  <c:v>11.903084</c:v>
                </c:pt>
                <c:pt idx="102">
                  <c:v>11.97396</c:v>
                </c:pt>
                <c:pt idx="103">
                  <c:v>12.014472</c:v>
                </c:pt>
                <c:pt idx="104">
                  <c:v>12.412816</c:v>
                </c:pt>
                <c:pt idx="105">
                  <c:v>12.504792</c:v>
                </c:pt>
                <c:pt idx="106">
                  <c:v>12.601128</c:v>
                </c:pt>
                <c:pt idx="107">
                  <c:v>12.601128</c:v>
                </c:pt>
                <c:pt idx="108">
                  <c:v>12.630612</c:v>
                </c:pt>
                <c:pt idx="109">
                  <c:v>13.024928</c:v>
                </c:pt>
                <c:pt idx="110">
                  <c:v>13.040132</c:v>
                </c:pt>
                <c:pt idx="111">
                  <c:v>13.160064</c:v>
                </c:pt>
                <c:pt idx="112">
                  <c:v>13.31024</c:v>
                </c:pt>
                <c:pt idx="113">
                  <c:v>13.31024</c:v>
                </c:pt>
                <c:pt idx="114">
                  <c:v>13.31036</c:v>
                </c:pt>
                <c:pt idx="115">
                  <c:v>13.31036</c:v>
                </c:pt>
                <c:pt idx="116">
                  <c:v>13.31036</c:v>
                </c:pt>
                <c:pt idx="117">
                  <c:v>13.31036</c:v>
                </c:pt>
                <c:pt idx="118">
                  <c:v>13.31036</c:v>
                </c:pt>
                <c:pt idx="119">
                  <c:v>13.31036</c:v>
                </c:pt>
                <c:pt idx="120">
                  <c:v>13.31036</c:v>
                </c:pt>
                <c:pt idx="121">
                  <c:v>13.31036</c:v>
                </c:pt>
                <c:pt idx="122">
                  <c:v>13.31036</c:v>
                </c:pt>
                <c:pt idx="123">
                  <c:v>13.31036</c:v>
                </c:pt>
                <c:pt idx="124">
                  <c:v>13.31036</c:v>
                </c:pt>
                <c:pt idx="125">
                  <c:v>13.436756</c:v>
                </c:pt>
                <c:pt idx="126">
                  <c:v>13.495656</c:v>
                </c:pt>
                <c:pt idx="127">
                  <c:v>13.6632</c:v>
                </c:pt>
                <c:pt idx="128">
                  <c:v>13.70828</c:v>
                </c:pt>
                <c:pt idx="129">
                  <c:v>13.70828</c:v>
                </c:pt>
                <c:pt idx="130">
                  <c:v>13.9994</c:v>
                </c:pt>
                <c:pt idx="131">
                  <c:v>14.009876</c:v>
                </c:pt>
                <c:pt idx="132">
                  <c:v>14.161792</c:v>
                </c:pt>
                <c:pt idx="133">
                  <c:v>14.17872</c:v>
                </c:pt>
                <c:pt idx="134">
                  <c:v>14.201784</c:v>
                </c:pt>
                <c:pt idx="135">
                  <c:v>14.318808</c:v>
                </c:pt>
                <c:pt idx="136">
                  <c:v>14.60656</c:v>
                </c:pt>
                <c:pt idx="137">
                  <c:v>14.721016</c:v>
                </c:pt>
                <c:pt idx="138">
                  <c:v>14.85832</c:v>
                </c:pt>
                <c:pt idx="139">
                  <c:v>14.927192</c:v>
                </c:pt>
                <c:pt idx="140">
                  <c:v>14.974296</c:v>
                </c:pt>
                <c:pt idx="141">
                  <c:v>15.1188</c:v>
                </c:pt>
                <c:pt idx="142">
                  <c:v>15.127864</c:v>
                </c:pt>
                <c:pt idx="143">
                  <c:v>15.14544</c:v>
                </c:pt>
                <c:pt idx="144">
                  <c:v>15.381064</c:v>
                </c:pt>
                <c:pt idx="145">
                  <c:v>15.424412</c:v>
                </c:pt>
                <c:pt idx="146">
                  <c:v>15.47624</c:v>
                </c:pt>
                <c:pt idx="147">
                  <c:v>15.662688</c:v>
                </c:pt>
                <c:pt idx="148">
                  <c:v>15.908352</c:v>
                </c:pt>
                <c:pt idx="149">
                  <c:v>16.338912</c:v>
                </c:pt>
                <c:pt idx="150">
                  <c:v>16.400352</c:v>
                </c:pt>
                <c:pt idx="151">
                  <c:v>16.47988</c:v>
                </c:pt>
                <c:pt idx="152">
                  <c:v>16.481364</c:v>
                </c:pt>
                <c:pt idx="153">
                  <c:v>16.496104</c:v>
                </c:pt>
                <c:pt idx="154">
                  <c:v>16.657608</c:v>
                </c:pt>
                <c:pt idx="155">
                  <c:v>16.724416</c:v>
                </c:pt>
                <c:pt idx="156">
                  <c:v>17.105688</c:v>
                </c:pt>
                <c:pt idx="157">
                  <c:v>17.448556</c:v>
                </c:pt>
                <c:pt idx="158">
                  <c:v>17.672768</c:v>
                </c:pt>
                <c:pt idx="159">
                  <c:v>17.825156</c:v>
                </c:pt>
                <c:pt idx="160">
                  <c:v>17.909816</c:v>
                </c:pt>
                <c:pt idx="161">
                  <c:v>17.98266</c:v>
                </c:pt>
                <c:pt idx="162">
                  <c:v>18.006696</c:v>
                </c:pt>
                <c:pt idx="163">
                  <c:v>18.26872</c:v>
                </c:pt>
                <c:pt idx="164">
                  <c:v>18.27184</c:v>
                </c:pt>
                <c:pt idx="165">
                  <c:v>18.289216</c:v>
                </c:pt>
                <c:pt idx="166">
                  <c:v>18.331216</c:v>
                </c:pt>
                <c:pt idx="167">
                  <c:v>18.33124</c:v>
                </c:pt>
                <c:pt idx="168">
                  <c:v>18.3328</c:v>
                </c:pt>
                <c:pt idx="169">
                  <c:v>18.459416</c:v>
                </c:pt>
                <c:pt idx="170">
                  <c:v>18.739728</c:v>
                </c:pt>
                <c:pt idx="171">
                  <c:v>18.739728</c:v>
                </c:pt>
                <c:pt idx="172">
                  <c:v>19.410668</c:v>
                </c:pt>
                <c:pt idx="173">
                  <c:v>19.587856</c:v>
                </c:pt>
                <c:pt idx="174">
                  <c:v>19.743184</c:v>
                </c:pt>
                <c:pt idx="175">
                  <c:v>19.743184</c:v>
                </c:pt>
                <c:pt idx="176">
                  <c:v>19.964476</c:v>
                </c:pt>
                <c:pt idx="177">
                  <c:v>20.003072</c:v>
                </c:pt>
                <c:pt idx="178">
                  <c:v>20.060744</c:v>
                </c:pt>
                <c:pt idx="179">
                  <c:v>20.078368</c:v>
                </c:pt>
                <c:pt idx="180">
                  <c:v>20.170696</c:v>
                </c:pt>
                <c:pt idx="181">
                  <c:v>20.563468</c:v>
                </c:pt>
                <c:pt idx="182">
                  <c:v>20.904428</c:v>
                </c:pt>
                <c:pt idx="183">
                  <c:v>21.000496</c:v>
                </c:pt>
                <c:pt idx="184">
                  <c:v>21.028664</c:v>
                </c:pt>
                <c:pt idx="185">
                  <c:v>21.163712</c:v>
                </c:pt>
                <c:pt idx="186">
                  <c:v>21.21642</c:v>
                </c:pt>
                <c:pt idx="187">
                  <c:v>21.249488</c:v>
                </c:pt>
                <c:pt idx="188">
                  <c:v>21.249488</c:v>
                </c:pt>
                <c:pt idx="189">
                  <c:v>21.508056</c:v>
                </c:pt>
                <c:pt idx="190">
                  <c:v>21.77872</c:v>
                </c:pt>
                <c:pt idx="191">
                  <c:v>21.797008</c:v>
                </c:pt>
                <c:pt idx="192">
                  <c:v>21.861984</c:v>
                </c:pt>
                <c:pt idx="193">
                  <c:v>21.861984</c:v>
                </c:pt>
                <c:pt idx="194">
                  <c:v>21.861984</c:v>
                </c:pt>
                <c:pt idx="195">
                  <c:v>22.035544</c:v>
                </c:pt>
                <c:pt idx="196">
                  <c:v>22.134812</c:v>
                </c:pt>
                <c:pt idx="197">
                  <c:v>22.23156</c:v>
                </c:pt>
                <c:pt idx="198">
                  <c:v>22.517248</c:v>
                </c:pt>
                <c:pt idx="199">
                  <c:v>22.578608</c:v>
                </c:pt>
                <c:pt idx="200">
                  <c:v>23.294416</c:v>
                </c:pt>
                <c:pt idx="201">
                  <c:v>23.353488</c:v>
                </c:pt>
                <c:pt idx="202">
                  <c:v>23.354664</c:v>
                </c:pt>
                <c:pt idx="203">
                  <c:v>23.371844</c:v>
                </c:pt>
                <c:pt idx="204">
                  <c:v>23.403972</c:v>
                </c:pt>
                <c:pt idx="205">
                  <c:v>23.450524</c:v>
                </c:pt>
                <c:pt idx="206">
                  <c:v>24.088992</c:v>
                </c:pt>
                <c:pt idx="207">
                  <c:v>24.204992</c:v>
                </c:pt>
                <c:pt idx="208">
                  <c:v>24.204992</c:v>
                </c:pt>
                <c:pt idx="209">
                  <c:v>24.365624</c:v>
                </c:pt>
                <c:pt idx="210">
                  <c:v>24.415672</c:v>
                </c:pt>
                <c:pt idx="211">
                  <c:v>24.480188</c:v>
                </c:pt>
                <c:pt idx="212">
                  <c:v>24.539632</c:v>
                </c:pt>
                <c:pt idx="213">
                  <c:v>24.605092</c:v>
                </c:pt>
                <c:pt idx="214">
                  <c:v>24.9968</c:v>
                </c:pt>
              </c:numCache>
            </c:numRef>
          </c:xVal>
          <c:yVal>
            <c:numRef>
              <c:f>Analysis!$O$113:$O$327</c:f>
              <c:numCache>
                <c:formatCode>0.0000</c:formatCode>
                <c:ptCount val="215"/>
                <c:pt idx="0">
                  <c:v>73.64326034740751</c:v>
                </c:pt>
                <c:pt idx="1">
                  <c:v>150.5631614459124</c:v>
                </c:pt>
                <c:pt idx="2">
                  <c:v>150.4523674005516</c:v>
                </c:pt>
                <c:pt idx="3">
                  <c:v>252.2075863816273</c:v>
                </c:pt>
                <c:pt idx="4">
                  <c:v>46.76475702053691</c:v>
                </c:pt>
                <c:pt idx="5">
                  <c:v>48.8282119289447</c:v>
                </c:pt>
                <c:pt idx="6">
                  <c:v>244.2846102728359</c:v>
                </c:pt>
                <c:pt idx="7">
                  <c:v>255.1038929510452</c:v>
                </c:pt>
                <c:pt idx="8">
                  <c:v>225.8681324717246</c:v>
                </c:pt>
                <c:pt idx="9">
                  <c:v>280.8862445540822</c:v>
                </c:pt>
                <c:pt idx="10">
                  <c:v>252.0687988572901</c:v>
                </c:pt>
                <c:pt idx="11">
                  <c:v>293.8260111976635</c:v>
                </c:pt>
                <c:pt idx="12">
                  <c:v>350.1767880179895</c:v>
                </c:pt>
                <c:pt idx="13">
                  <c:v>216.4820013310014</c:v>
                </c:pt>
                <c:pt idx="14">
                  <c:v>307.9894661218784</c:v>
                </c:pt>
                <c:pt idx="15">
                  <c:v>259.5941998851507</c:v>
                </c:pt>
                <c:pt idx="16">
                  <c:v>290.5370443248918</c:v>
                </c:pt>
                <c:pt idx="17">
                  <c:v>292.6768923214062</c:v>
                </c:pt>
                <c:pt idx="18">
                  <c:v>291.3270149897368</c:v>
                </c:pt>
                <c:pt idx="19">
                  <c:v>347.4491041536234</c:v>
                </c:pt>
                <c:pt idx="20">
                  <c:v>338.019226994216</c:v>
                </c:pt>
                <c:pt idx="21">
                  <c:v>297.9566856853421</c:v>
                </c:pt>
                <c:pt idx="22">
                  <c:v>291.8939550842852</c:v>
                </c:pt>
                <c:pt idx="23">
                  <c:v>263.1934944608963</c:v>
                </c:pt>
                <c:pt idx="24">
                  <c:v>289.1814219816164</c:v>
                </c:pt>
                <c:pt idx="25">
                  <c:v>255.7096537250816</c:v>
                </c:pt>
                <c:pt idx="26">
                  <c:v>281.3386223269431</c:v>
                </c:pt>
                <c:pt idx="27">
                  <c:v>363.5752070339726</c:v>
                </c:pt>
                <c:pt idx="28">
                  <c:v>252.0181101412068</c:v>
                </c:pt>
                <c:pt idx="29">
                  <c:v>309.5068543069009</c:v>
                </c:pt>
                <c:pt idx="30">
                  <c:v>275.4521767668427</c:v>
                </c:pt>
                <c:pt idx="31">
                  <c:v>255.4701380332162</c:v>
                </c:pt>
                <c:pt idx="32">
                  <c:v>400.7103170995417</c:v>
                </c:pt>
                <c:pt idx="33">
                  <c:v>257.3340946565983</c:v>
                </c:pt>
                <c:pt idx="34">
                  <c:v>329.2706855450571</c:v>
                </c:pt>
                <c:pt idx="35">
                  <c:v>597.8901751465067</c:v>
                </c:pt>
                <c:pt idx="36">
                  <c:v>321.2884252470793</c:v>
                </c:pt>
                <c:pt idx="37">
                  <c:v>338.5694802335866</c:v>
                </c:pt>
                <c:pt idx="38">
                  <c:v>281.7968809918407</c:v>
                </c:pt>
                <c:pt idx="39">
                  <c:v>302.8360781217596</c:v>
                </c:pt>
                <c:pt idx="40">
                  <c:v>471.5779878948116</c:v>
                </c:pt>
                <c:pt idx="41">
                  <c:v>279.1045217316862</c:v>
                </c:pt>
                <c:pt idx="42">
                  <c:v>344.7099799234166</c:v>
                </c:pt>
                <c:pt idx="43">
                  <c:v>333.2921453972396</c:v>
                </c:pt>
                <c:pt idx="44">
                  <c:v>376.6025253161793</c:v>
                </c:pt>
                <c:pt idx="45">
                  <c:v>307.023901821766</c:v>
                </c:pt>
                <c:pt idx="46">
                  <c:v>326.1625620447901</c:v>
                </c:pt>
                <c:pt idx="47">
                  <c:v>264.3666377101233</c:v>
                </c:pt>
                <c:pt idx="48">
                  <c:v>326.5758951905549</c:v>
                </c:pt>
                <c:pt idx="49">
                  <c:v>590.7804315216878</c:v>
                </c:pt>
                <c:pt idx="50">
                  <c:v>419.4896398386676</c:v>
                </c:pt>
                <c:pt idx="51">
                  <c:v>283.1457882598847</c:v>
                </c:pt>
                <c:pt idx="52">
                  <c:v>286.299847755763</c:v>
                </c:pt>
                <c:pt idx="53">
                  <c:v>363.5593666701074</c:v>
                </c:pt>
                <c:pt idx="54">
                  <c:v>323.2535792812866</c:v>
                </c:pt>
                <c:pt idx="55">
                  <c:v>374.4811000649638</c:v>
                </c:pt>
                <c:pt idx="56">
                  <c:v>396.9901118261133</c:v>
                </c:pt>
                <c:pt idx="57">
                  <c:v>494.9474666188056</c:v>
                </c:pt>
                <c:pt idx="58">
                  <c:v>390.9796582335162</c:v>
                </c:pt>
                <c:pt idx="59">
                  <c:v>425.1511094588638</c:v>
                </c:pt>
                <c:pt idx="60">
                  <c:v>438.8816026451943</c:v>
                </c:pt>
                <c:pt idx="61">
                  <c:v>285.9375375236214</c:v>
                </c:pt>
                <c:pt idx="62">
                  <c:v>348.8912192812923</c:v>
                </c:pt>
                <c:pt idx="63">
                  <c:v>360.7966251324507</c:v>
                </c:pt>
                <c:pt idx="64">
                  <c:v>388.877469868675</c:v>
                </c:pt>
                <c:pt idx="65">
                  <c:v>391.4191707122897</c:v>
                </c:pt>
                <c:pt idx="66">
                  <c:v>364.2880517487977</c:v>
                </c:pt>
                <c:pt idx="67">
                  <c:v>398.7398648289948</c:v>
                </c:pt>
                <c:pt idx="68">
                  <c:v>382.7224459454391</c:v>
                </c:pt>
                <c:pt idx="69">
                  <c:v>322.8035402196478</c:v>
                </c:pt>
                <c:pt idx="70">
                  <c:v>321.7244052008143</c:v>
                </c:pt>
                <c:pt idx="71">
                  <c:v>409.5272432559693</c:v>
                </c:pt>
                <c:pt idx="72">
                  <c:v>374.105959763878</c:v>
                </c:pt>
                <c:pt idx="73">
                  <c:v>408.1175302257521</c:v>
                </c:pt>
                <c:pt idx="74">
                  <c:v>465.2547469444369</c:v>
                </c:pt>
                <c:pt idx="75">
                  <c:v>210.2369173558203</c:v>
                </c:pt>
                <c:pt idx="76">
                  <c:v>951.3369487661658</c:v>
                </c:pt>
                <c:pt idx="77">
                  <c:v>1008.35350301087</c:v>
                </c:pt>
                <c:pt idx="78">
                  <c:v>416.7782232874312</c:v>
                </c:pt>
                <c:pt idx="79">
                  <c:v>188.6122440014788</c:v>
                </c:pt>
                <c:pt idx="80">
                  <c:v>629.7751633004598</c:v>
                </c:pt>
                <c:pt idx="81">
                  <c:v>425.805654900449</c:v>
                </c:pt>
                <c:pt idx="82">
                  <c:v>493.4956243006344</c:v>
                </c:pt>
                <c:pt idx="83">
                  <c:v>474.4471587285365</c:v>
                </c:pt>
                <c:pt idx="84">
                  <c:v>563.5019308921491</c:v>
                </c:pt>
                <c:pt idx="85">
                  <c:v>377.5529758351581</c:v>
                </c:pt>
                <c:pt idx="86">
                  <c:v>438.7585607972671</c:v>
                </c:pt>
                <c:pt idx="87">
                  <c:v>443.1421752950815</c:v>
                </c:pt>
                <c:pt idx="88">
                  <c:v>437.7643790206989</c:v>
                </c:pt>
                <c:pt idx="89">
                  <c:v>419.4763270922614</c:v>
                </c:pt>
                <c:pt idx="90">
                  <c:v>438.6552526295293</c:v>
                </c:pt>
                <c:pt idx="91">
                  <c:v>350.3167015890226</c:v>
                </c:pt>
                <c:pt idx="92">
                  <c:v>629.9772218866918</c:v>
                </c:pt>
                <c:pt idx="93">
                  <c:v>524.1942266809586</c:v>
                </c:pt>
                <c:pt idx="94">
                  <c:v>494.866527899513</c:v>
                </c:pt>
                <c:pt idx="95">
                  <c:v>367.7842054201089</c:v>
                </c:pt>
                <c:pt idx="96">
                  <c:v>475.0731683238654</c:v>
                </c:pt>
                <c:pt idx="97">
                  <c:v>546.3261939619136</c:v>
                </c:pt>
                <c:pt idx="98">
                  <c:v>463.1459180694771</c:v>
                </c:pt>
                <c:pt idx="99">
                  <c:v>370.4244673067728</c:v>
                </c:pt>
                <c:pt idx="100">
                  <c:v>609.784688965695</c:v>
                </c:pt>
                <c:pt idx="101">
                  <c:v>530.263325635149</c:v>
                </c:pt>
                <c:pt idx="102">
                  <c:v>521.414923441276</c:v>
                </c:pt>
                <c:pt idx="103">
                  <c:v>442.647604766668</c:v>
                </c:pt>
                <c:pt idx="104">
                  <c:v>905.1138325777676</c:v>
                </c:pt>
                <c:pt idx="105">
                  <c:v>583.8624906600384</c:v>
                </c:pt>
                <c:pt idx="106">
                  <c:v>513.938355428547</c:v>
                </c:pt>
                <c:pt idx="107">
                  <c:v>547.4174774152813</c:v>
                </c:pt>
                <c:pt idx="108">
                  <c:v>502.2605040731829</c:v>
                </c:pt>
                <c:pt idx="109">
                  <c:v>1032.134144322158</c:v>
                </c:pt>
                <c:pt idx="110">
                  <c:v>1139.905297800168</c:v>
                </c:pt>
                <c:pt idx="111">
                  <c:v>476.3235476833171</c:v>
                </c:pt>
                <c:pt idx="112">
                  <c:v>614.7891544916417</c:v>
                </c:pt>
                <c:pt idx="113">
                  <c:v>687.3447187331408</c:v>
                </c:pt>
                <c:pt idx="114">
                  <c:v>618.9694414958377</c:v>
                </c:pt>
                <c:pt idx="115">
                  <c:v>599.150163297323</c:v>
                </c:pt>
                <c:pt idx="116">
                  <c:v>573.444115493081</c:v>
                </c:pt>
                <c:pt idx="117">
                  <c:v>616.1455744813351</c:v>
                </c:pt>
                <c:pt idx="118">
                  <c:v>598.131733919232</c:v>
                </c:pt>
                <c:pt idx="119">
                  <c:v>620.9575110122495</c:v>
                </c:pt>
                <c:pt idx="120">
                  <c:v>614.2410421486866</c:v>
                </c:pt>
                <c:pt idx="121">
                  <c:v>615.7256912262795</c:v>
                </c:pt>
                <c:pt idx="122">
                  <c:v>621.0678219291352</c:v>
                </c:pt>
                <c:pt idx="123">
                  <c:v>612.2911572607557</c:v>
                </c:pt>
                <c:pt idx="124">
                  <c:v>618.0442358343367</c:v>
                </c:pt>
                <c:pt idx="125">
                  <c:v>820.6683493904385</c:v>
                </c:pt>
                <c:pt idx="126">
                  <c:v>589.0114337747348</c:v>
                </c:pt>
                <c:pt idx="127">
                  <c:v>767.0362486518634</c:v>
                </c:pt>
                <c:pt idx="128">
                  <c:v>637.1923147079533</c:v>
                </c:pt>
                <c:pt idx="129">
                  <c:v>630.0123834958868</c:v>
                </c:pt>
                <c:pt idx="130">
                  <c:v>1146.028321178614</c:v>
                </c:pt>
                <c:pt idx="131">
                  <c:v>1418.157039700694</c:v>
                </c:pt>
                <c:pt idx="132">
                  <c:v>464.6667335921644</c:v>
                </c:pt>
                <c:pt idx="133">
                  <c:v>567.5535258571437</c:v>
                </c:pt>
                <c:pt idx="134">
                  <c:v>551.3321555107711</c:v>
                </c:pt>
                <c:pt idx="135">
                  <c:v>766.5902449804461</c:v>
                </c:pt>
                <c:pt idx="136">
                  <c:v>596.3534925082025</c:v>
                </c:pt>
                <c:pt idx="137">
                  <c:v>478.3695212196488</c:v>
                </c:pt>
                <c:pt idx="138">
                  <c:v>577.5186927737441</c:v>
                </c:pt>
                <c:pt idx="139">
                  <c:v>612.110158299162</c:v>
                </c:pt>
                <c:pt idx="140">
                  <c:v>867.602808736628</c:v>
                </c:pt>
                <c:pt idx="141">
                  <c:v>609.1954742586418</c:v>
                </c:pt>
                <c:pt idx="142">
                  <c:v>606.8427488953972</c:v>
                </c:pt>
                <c:pt idx="143">
                  <c:v>582.1222830379359</c:v>
                </c:pt>
                <c:pt idx="144">
                  <c:v>621.5932382174358</c:v>
                </c:pt>
                <c:pt idx="145">
                  <c:v>610.9820781049882</c:v>
                </c:pt>
                <c:pt idx="146">
                  <c:v>559.6797728346062</c:v>
                </c:pt>
                <c:pt idx="147">
                  <c:v>562.904064788136</c:v>
                </c:pt>
                <c:pt idx="148">
                  <c:v>673.5160446632399</c:v>
                </c:pt>
                <c:pt idx="149">
                  <c:v>651.9114584426304</c:v>
                </c:pt>
                <c:pt idx="150">
                  <c:v>756.2994969960304</c:v>
                </c:pt>
                <c:pt idx="151">
                  <c:v>1086.601116523457</c:v>
                </c:pt>
                <c:pt idx="152">
                  <c:v>783.5595828076474</c:v>
                </c:pt>
                <c:pt idx="153">
                  <c:v>676.6218481276025</c:v>
                </c:pt>
                <c:pt idx="154">
                  <c:v>656.4853958842309</c:v>
                </c:pt>
                <c:pt idx="155">
                  <c:v>670.239243669357</c:v>
                </c:pt>
                <c:pt idx="156">
                  <c:v>663.3626457580247</c:v>
                </c:pt>
                <c:pt idx="157">
                  <c:v>1428.364001839051</c:v>
                </c:pt>
                <c:pt idx="158">
                  <c:v>708.2291972140106</c:v>
                </c:pt>
                <c:pt idx="159">
                  <c:v>806.1551053238801</c:v>
                </c:pt>
                <c:pt idx="160">
                  <c:v>694.7081392650902</c:v>
                </c:pt>
                <c:pt idx="161">
                  <c:v>664.6408491424711</c:v>
                </c:pt>
                <c:pt idx="162">
                  <c:v>720.7805075683128</c:v>
                </c:pt>
                <c:pt idx="163">
                  <c:v>767.5475231668621</c:v>
                </c:pt>
                <c:pt idx="164">
                  <c:v>732.1887758674047</c:v>
                </c:pt>
                <c:pt idx="165">
                  <c:v>744.3035452525793</c:v>
                </c:pt>
                <c:pt idx="166">
                  <c:v>764.8492189465362</c:v>
                </c:pt>
                <c:pt idx="167">
                  <c:v>732.1044780617214</c:v>
                </c:pt>
                <c:pt idx="168">
                  <c:v>980.515410045395</c:v>
                </c:pt>
                <c:pt idx="169">
                  <c:v>1645.218754203969</c:v>
                </c:pt>
                <c:pt idx="170">
                  <c:v>792.8674399399106</c:v>
                </c:pt>
                <c:pt idx="171">
                  <c:v>813.8799309946087</c:v>
                </c:pt>
                <c:pt idx="172">
                  <c:v>663.218040563195</c:v>
                </c:pt>
                <c:pt idx="173">
                  <c:v>1744.116998247307</c:v>
                </c:pt>
                <c:pt idx="174">
                  <c:v>842.7005682135617</c:v>
                </c:pt>
                <c:pt idx="175">
                  <c:v>851.5761258083124</c:v>
                </c:pt>
                <c:pt idx="176">
                  <c:v>971.349911180372</c:v>
                </c:pt>
                <c:pt idx="177">
                  <c:v>1643.756956572134</c:v>
                </c:pt>
                <c:pt idx="178">
                  <c:v>1781.754943194505</c:v>
                </c:pt>
                <c:pt idx="179">
                  <c:v>673.0187811390153</c:v>
                </c:pt>
                <c:pt idx="180">
                  <c:v>838.9075478805393</c:v>
                </c:pt>
                <c:pt idx="181">
                  <c:v>1222.550582274345</c:v>
                </c:pt>
                <c:pt idx="182">
                  <c:v>887.8915397357056</c:v>
                </c:pt>
                <c:pt idx="183">
                  <c:v>954.0744460314016</c:v>
                </c:pt>
                <c:pt idx="184">
                  <c:v>1115.950675004288</c:v>
                </c:pt>
                <c:pt idx="185">
                  <c:v>2015.567307141256</c:v>
                </c:pt>
                <c:pt idx="186">
                  <c:v>1187.916307097055</c:v>
                </c:pt>
                <c:pt idx="187">
                  <c:v>832.1790073739088</c:v>
                </c:pt>
                <c:pt idx="188">
                  <c:v>820.6432732637198</c:v>
                </c:pt>
                <c:pt idx="189">
                  <c:v>1231.472536482713</c:v>
                </c:pt>
                <c:pt idx="190">
                  <c:v>815.8282687608068</c:v>
                </c:pt>
                <c:pt idx="191">
                  <c:v>1200.016060591428</c:v>
                </c:pt>
                <c:pt idx="192">
                  <c:v>891.279871590514</c:v>
                </c:pt>
                <c:pt idx="193">
                  <c:v>846.0309104865912</c:v>
                </c:pt>
                <c:pt idx="194">
                  <c:v>857.4605493033067</c:v>
                </c:pt>
                <c:pt idx="195">
                  <c:v>980.1950196624557</c:v>
                </c:pt>
                <c:pt idx="196">
                  <c:v>1363.493812627719</c:v>
                </c:pt>
                <c:pt idx="197">
                  <c:v>981.046078655398</c:v>
                </c:pt>
                <c:pt idx="198">
                  <c:v>965.2733878882108</c:v>
                </c:pt>
                <c:pt idx="199">
                  <c:v>1097.087836802775</c:v>
                </c:pt>
                <c:pt idx="200">
                  <c:v>1070.496995434929</c:v>
                </c:pt>
                <c:pt idx="201">
                  <c:v>885.2063099329127</c:v>
                </c:pt>
                <c:pt idx="202">
                  <c:v>889.4080939703562</c:v>
                </c:pt>
                <c:pt idx="203">
                  <c:v>2229.509788243021</c:v>
                </c:pt>
                <c:pt idx="204">
                  <c:v>951.3652172729483</c:v>
                </c:pt>
                <c:pt idx="205">
                  <c:v>985.471895991927</c:v>
                </c:pt>
                <c:pt idx="206">
                  <c:v>901.0906757251733</c:v>
                </c:pt>
                <c:pt idx="207">
                  <c:v>755.4875369779368</c:v>
                </c:pt>
                <c:pt idx="208">
                  <c:v>771.3649470935736</c:v>
                </c:pt>
                <c:pt idx="209">
                  <c:v>937.4542329756886</c:v>
                </c:pt>
                <c:pt idx="210">
                  <c:v>1243.364078893572</c:v>
                </c:pt>
                <c:pt idx="211">
                  <c:v>1086.826872319598</c:v>
                </c:pt>
                <c:pt idx="212">
                  <c:v>1407.02308864038</c:v>
                </c:pt>
                <c:pt idx="213">
                  <c:v>1338.734240770548</c:v>
                </c:pt>
                <c:pt idx="214">
                  <c:v>1370.122675280134</c:v>
                </c:pt>
              </c:numCache>
            </c:numRef>
          </c:yVal>
          <c:smooth val="0"/>
        </c:ser>
        <c:ser>
          <c:idx val="1"/>
          <c:order val="1"/>
          <c:tx>
            <c:v>Optimal</c:v>
          </c:tx>
          <c:marker>
            <c:symbol val="none"/>
          </c:marker>
          <c:xVal>
            <c:numRef>
              <c:f>Analysis!$M$113:$M$327</c:f>
              <c:numCache>
                <c:formatCode>General</c:formatCode>
                <c:ptCount val="215"/>
                <c:pt idx="0">
                  <c:v>2.227696</c:v>
                </c:pt>
                <c:pt idx="1">
                  <c:v>4.432392</c:v>
                </c:pt>
                <c:pt idx="2">
                  <c:v>4.455884</c:v>
                </c:pt>
                <c:pt idx="3">
                  <c:v>6.452372</c:v>
                </c:pt>
                <c:pt idx="4">
                  <c:v>6.543064</c:v>
                </c:pt>
                <c:pt idx="5">
                  <c:v>6.580744</c:v>
                </c:pt>
                <c:pt idx="6">
                  <c:v>6.667744</c:v>
                </c:pt>
                <c:pt idx="7">
                  <c:v>6.821552</c:v>
                </c:pt>
                <c:pt idx="8">
                  <c:v>6.988364</c:v>
                </c:pt>
                <c:pt idx="9">
                  <c:v>7.052952</c:v>
                </c:pt>
                <c:pt idx="10">
                  <c:v>7.180288</c:v>
                </c:pt>
                <c:pt idx="11">
                  <c:v>7.234264</c:v>
                </c:pt>
                <c:pt idx="12">
                  <c:v>7.382584</c:v>
                </c:pt>
                <c:pt idx="13">
                  <c:v>7.498304</c:v>
                </c:pt>
                <c:pt idx="14">
                  <c:v>7.49916</c:v>
                </c:pt>
                <c:pt idx="15">
                  <c:v>7.517952</c:v>
                </c:pt>
                <c:pt idx="16">
                  <c:v>7.51844</c:v>
                </c:pt>
                <c:pt idx="17">
                  <c:v>7.54272</c:v>
                </c:pt>
                <c:pt idx="18">
                  <c:v>7.54272</c:v>
                </c:pt>
                <c:pt idx="19">
                  <c:v>7.546736</c:v>
                </c:pt>
                <c:pt idx="20">
                  <c:v>7.546736</c:v>
                </c:pt>
                <c:pt idx="21">
                  <c:v>7.563336</c:v>
                </c:pt>
                <c:pt idx="22">
                  <c:v>7.631068</c:v>
                </c:pt>
                <c:pt idx="23">
                  <c:v>7.696448</c:v>
                </c:pt>
                <c:pt idx="24">
                  <c:v>7.74556</c:v>
                </c:pt>
                <c:pt idx="25">
                  <c:v>7.805272</c:v>
                </c:pt>
                <c:pt idx="26">
                  <c:v>8.072468</c:v>
                </c:pt>
                <c:pt idx="27">
                  <c:v>8.088272</c:v>
                </c:pt>
                <c:pt idx="28">
                  <c:v>8.122208000000001</c:v>
                </c:pt>
                <c:pt idx="29">
                  <c:v>8.240344</c:v>
                </c:pt>
                <c:pt idx="30">
                  <c:v>8.243872</c:v>
                </c:pt>
                <c:pt idx="31">
                  <c:v>8.255776</c:v>
                </c:pt>
                <c:pt idx="32">
                  <c:v>8.339788</c:v>
                </c:pt>
                <c:pt idx="33">
                  <c:v>8.351744</c:v>
                </c:pt>
                <c:pt idx="34">
                  <c:v>8.3918</c:v>
                </c:pt>
                <c:pt idx="35">
                  <c:v>8.393568</c:v>
                </c:pt>
                <c:pt idx="36">
                  <c:v>8.420416</c:v>
                </c:pt>
                <c:pt idx="37">
                  <c:v>8.532928</c:v>
                </c:pt>
                <c:pt idx="38">
                  <c:v>8.546576</c:v>
                </c:pt>
                <c:pt idx="39">
                  <c:v>8.573968000000001</c:v>
                </c:pt>
                <c:pt idx="40">
                  <c:v>8.649544</c:v>
                </c:pt>
                <c:pt idx="41">
                  <c:v>8.658944</c:v>
                </c:pt>
                <c:pt idx="42">
                  <c:v>8.827992</c:v>
                </c:pt>
                <c:pt idx="43">
                  <c:v>8.827992</c:v>
                </c:pt>
                <c:pt idx="44">
                  <c:v>8.8368</c:v>
                </c:pt>
                <c:pt idx="45">
                  <c:v>8.880636</c:v>
                </c:pt>
                <c:pt idx="46">
                  <c:v>8.886088</c:v>
                </c:pt>
                <c:pt idx="47">
                  <c:v>8.890356</c:v>
                </c:pt>
                <c:pt idx="48">
                  <c:v>8.890768</c:v>
                </c:pt>
                <c:pt idx="49">
                  <c:v>8.896288</c:v>
                </c:pt>
                <c:pt idx="50">
                  <c:v>8.912296</c:v>
                </c:pt>
                <c:pt idx="51">
                  <c:v>8.93048</c:v>
                </c:pt>
                <c:pt idx="52">
                  <c:v>8.972432</c:v>
                </c:pt>
                <c:pt idx="53">
                  <c:v>8.99886</c:v>
                </c:pt>
                <c:pt idx="54">
                  <c:v>9.023584</c:v>
                </c:pt>
                <c:pt idx="55">
                  <c:v>9.030620000000001</c:v>
                </c:pt>
                <c:pt idx="56">
                  <c:v>9.030620000000001</c:v>
                </c:pt>
                <c:pt idx="57">
                  <c:v>9.261096</c:v>
                </c:pt>
                <c:pt idx="58">
                  <c:v>9.286312000000001</c:v>
                </c:pt>
                <c:pt idx="59">
                  <c:v>9.32528</c:v>
                </c:pt>
                <c:pt idx="60">
                  <c:v>9.462432</c:v>
                </c:pt>
                <c:pt idx="61">
                  <c:v>9.499388</c:v>
                </c:pt>
                <c:pt idx="62">
                  <c:v>9.634792</c:v>
                </c:pt>
                <c:pt idx="63">
                  <c:v>9.634792</c:v>
                </c:pt>
                <c:pt idx="64">
                  <c:v>9.63702</c:v>
                </c:pt>
                <c:pt idx="65">
                  <c:v>9.818676</c:v>
                </c:pt>
                <c:pt idx="66">
                  <c:v>9.871208</c:v>
                </c:pt>
                <c:pt idx="67">
                  <c:v>9.871208</c:v>
                </c:pt>
                <c:pt idx="68">
                  <c:v>10.009744</c:v>
                </c:pt>
                <c:pt idx="69">
                  <c:v>10.034712</c:v>
                </c:pt>
                <c:pt idx="70">
                  <c:v>10.034712</c:v>
                </c:pt>
                <c:pt idx="71">
                  <c:v>10.045128</c:v>
                </c:pt>
                <c:pt idx="72">
                  <c:v>10.160468</c:v>
                </c:pt>
                <c:pt idx="73">
                  <c:v>10.171976</c:v>
                </c:pt>
                <c:pt idx="74">
                  <c:v>10.228944</c:v>
                </c:pt>
                <c:pt idx="75">
                  <c:v>10.333596</c:v>
                </c:pt>
                <c:pt idx="76">
                  <c:v>10.581856</c:v>
                </c:pt>
                <c:pt idx="77">
                  <c:v>10.581856</c:v>
                </c:pt>
                <c:pt idx="78">
                  <c:v>10.695852</c:v>
                </c:pt>
                <c:pt idx="79">
                  <c:v>10.748724</c:v>
                </c:pt>
                <c:pt idx="80">
                  <c:v>10.852616</c:v>
                </c:pt>
                <c:pt idx="81">
                  <c:v>10.942044</c:v>
                </c:pt>
                <c:pt idx="82">
                  <c:v>11.241432</c:v>
                </c:pt>
                <c:pt idx="83">
                  <c:v>11.241432</c:v>
                </c:pt>
                <c:pt idx="84">
                  <c:v>11.371188</c:v>
                </c:pt>
                <c:pt idx="85">
                  <c:v>11.371792</c:v>
                </c:pt>
                <c:pt idx="86">
                  <c:v>11.533452</c:v>
                </c:pt>
                <c:pt idx="87">
                  <c:v>11.533452</c:v>
                </c:pt>
                <c:pt idx="88">
                  <c:v>11.533452</c:v>
                </c:pt>
                <c:pt idx="89">
                  <c:v>11.533452</c:v>
                </c:pt>
                <c:pt idx="90">
                  <c:v>11.533452</c:v>
                </c:pt>
                <c:pt idx="91">
                  <c:v>11.535568</c:v>
                </c:pt>
                <c:pt idx="92">
                  <c:v>11.542256</c:v>
                </c:pt>
                <c:pt idx="93">
                  <c:v>11.6688</c:v>
                </c:pt>
                <c:pt idx="94">
                  <c:v>11.678408</c:v>
                </c:pt>
                <c:pt idx="95">
                  <c:v>11.722128</c:v>
                </c:pt>
                <c:pt idx="96">
                  <c:v>11.737704</c:v>
                </c:pt>
                <c:pt idx="97">
                  <c:v>11.847408</c:v>
                </c:pt>
                <c:pt idx="98">
                  <c:v>11.85256</c:v>
                </c:pt>
                <c:pt idx="99">
                  <c:v>11.886884</c:v>
                </c:pt>
                <c:pt idx="100">
                  <c:v>11.902296</c:v>
                </c:pt>
                <c:pt idx="101">
                  <c:v>11.903084</c:v>
                </c:pt>
                <c:pt idx="102">
                  <c:v>11.97396</c:v>
                </c:pt>
                <c:pt idx="103">
                  <c:v>12.014472</c:v>
                </c:pt>
                <c:pt idx="104">
                  <c:v>12.412816</c:v>
                </c:pt>
                <c:pt idx="105">
                  <c:v>12.504792</c:v>
                </c:pt>
                <c:pt idx="106">
                  <c:v>12.601128</c:v>
                </c:pt>
                <c:pt idx="107">
                  <c:v>12.601128</c:v>
                </c:pt>
                <c:pt idx="108">
                  <c:v>12.630612</c:v>
                </c:pt>
                <c:pt idx="109">
                  <c:v>13.024928</c:v>
                </c:pt>
                <c:pt idx="110">
                  <c:v>13.040132</c:v>
                </c:pt>
                <c:pt idx="111">
                  <c:v>13.160064</c:v>
                </c:pt>
                <c:pt idx="112">
                  <c:v>13.31024</c:v>
                </c:pt>
                <c:pt idx="113">
                  <c:v>13.31024</c:v>
                </c:pt>
                <c:pt idx="114">
                  <c:v>13.31036</c:v>
                </c:pt>
                <c:pt idx="115">
                  <c:v>13.31036</c:v>
                </c:pt>
                <c:pt idx="116">
                  <c:v>13.31036</c:v>
                </c:pt>
                <c:pt idx="117">
                  <c:v>13.31036</c:v>
                </c:pt>
                <c:pt idx="118">
                  <c:v>13.31036</c:v>
                </c:pt>
                <c:pt idx="119">
                  <c:v>13.31036</c:v>
                </c:pt>
                <c:pt idx="120">
                  <c:v>13.31036</c:v>
                </c:pt>
                <c:pt idx="121">
                  <c:v>13.31036</c:v>
                </c:pt>
                <c:pt idx="122">
                  <c:v>13.31036</c:v>
                </c:pt>
                <c:pt idx="123">
                  <c:v>13.31036</c:v>
                </c:pt>
                <c:pt idx="124">
                  <c:v>13.31036</c:v>
                </c:pt>
                <c:pt idx="125">
                  <c:v>13.436756</c:v>
                </c:pt>
                <c:pt idx="126">
                  <c:v>13.495656</c:v>
                </c:pt>
                <c:pt idx="127">
                  <c:v>13.6632</c:v>
                </c:pt>
                <c:pt idx="128">
                  <c:v>13.70828</c:v>
                </c:pt>
                <c:pt idx="129">
                  <c:v>13.70828</c:v>
                </c:pt>
                <c:pt idx="130">
                  <c:v>13.9994</c:v>
                </c:pt>
                <c:pt idx="131">
                  <c:v>14.009876</c:v>
                </c:pt>
                <c:pt idx="132">
                  <c:v>14.161792</c:v>
                </c:pt>
                <c:pt idx="133">
                  <c:v>14.17872</c:v>
                </c:pt>
                <c:pt idx="134">
                  <c:v>14.201784</c:v>
                </c:pt>
                <c:pt idx="135">
                  <c:v>14.318808</c:v>
                </c:pt>
                <c:pt idx="136">
                  <c:v>14.60656</c:v>
                </c:pt>
                <c:pt idx="137">
                  <c:v>14.721016</c:v>
                </c:pt>
                <c:pt idx="138">
                  <c:v>14.85832</c:v>
                </c:pt>
                <c:pt idx="139">
                  <c:v>14.927192</c:v>
                </c:pt>
                <c:pt idx="140">
                  <c:v>14.974296</c:v>
                </c:pt>
                <c:pt idx="141">
                  <c:v>15.1188</c:v>
                </c:pt>
                <c:pt idx="142">
                  <c:v>15.127864</c:v>
                </c:pt>
                <c:pt idx="143">
                  <c:v>15.14544</c:v>
                </c:pt>
                <c:pt idx="144">
                  <c:v>15.381064</c:v>
                </c:pt>
                <c:pt idx="145">
                  <c:v>15.424412</c:v>
                </c:pt>
                <c:pt idx="146">
                  <c:v>15.47624</c:v>
                </c:pt>
                <c:pt idx="147">
                  <c:v>15.662688</c:v>
                </c:pt>
                <c:pt idx="148">
                  <c:v>15.908352</c:v>
                </c:pt>
                <c:pt idx="149">
                  <c:v>16.338912</c:v>
                </c:pt>
                <c:pt idx="150">
                  <c:v>16.400352</c:v>
                </c:pt>
                <c:pt idx="151">
                  <c:v>16.47988</c:v>
                </c:pt>
                <c:pt idx="152">
                  <c:v>16.481364</c:v>
                </c:pt>
                <c:pt idx="153">
                  <c:v>16.496104</c:v>
                </c:pt>
                <c:pt idx="154">
                  <c:v>16.657608</c:v>
                </c:pt>
                <c:pt idx="155">
                  <c:v>16.724416</c:v>
                </c:pt>
                <c:pt idx="156">
                  <c:v>17.105688</c:v>
                </c:pt>
                <c:pt idx="157">
                  <c:v>17.448556</c:v>
                </c:pt>
                <c:pt idx="158">
                  <c:v>17.672768</c:v>
                </c:pt>
                <c:pt idx="159">
                  <c:v>17.825156</c:v>
                </c:pt>
                <c:pt idx="160">
                  <c:v>17.909816</c:v>
                </c:pt>
                <c:pt idx="161">
                  <c:v>17.98266</c:v>
                </c:pt>
                <c:pt idx="162">
                  <c:v>18.006696</c:v>
                </c:pt>
                <c:pt idx="163">
                  <c:v>18.26872</c:v>
                </c:pt>
                <c:pt idx="164">
                  <c:v>18.27184</c:v>
                </c:pt>
                <c:pt idx="165">
                  <c:v>18.289216</c:v>
                </c:pt>
                <c:pt idx="166">
                  <c:v>18.331216</c:v>
                </c:pt>
                <c:pt idx="167">
                  <c:v>18.33124</c:v>
                </c:pt>
                <c:pt idx="168">
                  <c:v>18.3328</c:v>
                </c:pt>
                <c:pt idx="169">
                  <c:v>18.459416</c:v>
                </c:pt>
                <c:pt idx="170">
                  <c:v>18.739728</c:v>
                </c:pt>
                <c:pt idx="171">
                  <c:v>18.739728</c:v>
                </c:pt>
                <c:pt idx="172">
                  <c:v>19.410668</c:v>
                </c:pt>
                <c:pt idx="173">
                  <c:v>19.587856</c:v>
                </c:pt>
                <c:pt idx="174">
                  <c:v>19.743184</c:v>
                </c:pt>
                <c:pt idx="175">
                  <c:v>19.743184</c:v>
                </c:pt>
                <c:pt idx="176">
                  <c:v>19.964476</c:v>
                </c:pt>
                <c:pt idx="177">
                  <c:v>20.003072</c:v>
                </c:pt>
                <c:pt idx="178">
                  <c:v>20.060744</c:v>
                </c:pt>
                <c:pt idx="179">
                  <c:v>20.078368</c:v>
                </c:pt>
                <c:pt idx="180">
                  <c:v>20.170696</c:v>
                </c:pt>
                <c:pt idx="181">
                  <c:v>20.563468</c:v>
                </c:pt>
                <c:pt idx="182">
                  <c:v>20.904428</c:v>
                </c:pt>
                <c:pt idx="183">
                  <c:v>21.000496</c:v>
                </c:pt>
                <c:pt idx="184">
                  <c:v>21.028664</c:v>
                </c:pt>
                <c:pt idx="185">
                  <c:v>21.163712</c:v>
                </c:pt>
                <c:pt idx="186">
                  <c:v>21.21642</c:v>
                </c:pt>
                <c:pt idx="187">
                  <c:v>21.249488</c:v>
                </c:pt>
                <c:pt idx="188">
                  <c:v>21.249488</c:v>
                </c:pt>
                <c:pt idx="189">
                  <c:v>21.508056</c:v>
                </c:pt>
                <c:pt idx="190">
                  <c:v>21.77872</c:v>
                </c:pt>
                <c:pt idx="191">
                  <c:v>21.797008</c:v>
                </c:pt>
                <c:pt idx="192">
                  <c:v>21.861984</c:v>
                </c:pt>
                <c:pt idx="193">
                  <c:v>21.861984</c:v>
                </c:pt>
                <c:pt idx="194">
                  <c:v>21.861984</c:v>
                </c:pt>
                <c:pt idx="195">
                  <c:v>22.035544</c:v>
                </c:pt>
                <c:pt idx="196">
                  <c:v>22.134812</c:v>
                </c:pt>
                <c:pt idx="197">
                  <c:v>22.23156</c:v>
                </c:pt>
                <c:pt idx="198">
                  <c:v>22.517248</c:v>
                </c:pt>
                <c:pt idx="199">
                  <c:v>22.578608</c:v>
                </c:pt>
                <c:pt idx="200">
                  <c:v>23.294416</c:v>
                </c:pt>
                <c:pt idx="201">
                  <c:v>23.353488</c:v>
                </c:pt>
                <c:pt idx="202">
                  <c:v>23.354664</c:v>
                </c:pt>
                <c:pt idx="203">
                  <c:v>23.371844</c:v>
                </c:pt>
                <c:pt idx="204">
                  <c:v>23.403972</c:v>
                </c:pt>
                <c:pt idx="205">
                  <c:v>23.450524</c:v>
                </c:pt>
                <c:pt idx="206">
                  <c:v>24.088992</c:v>
                </c:pt>
                <c:pt idx="207">
                  <c:v>24.204992</c:v>
                </c:pt>
                <c:pt idx="208">
                  <c:v>24.204992</c:v>
                </c:pt>
                <c:pt idx="209">
                  <c:v>24.365624</c:v>
                </c:pt>
                <c:pt idx="210">
                  <c:v>24.415672</c:v>
                </c:pt>
                <c:pt idx="211">
                  <c:v>24.480188</c:v>
                </c:pt>
                <c:pt idx="212">
                  <c:v>24.539632</c:v>
                </c:pt>
                <c:pt idx="213">
                  <c:v>24.605092</c:v>
                </c:pt>
                <c:pt idx="214">
                  <c:v>24.9968</c:v>
                </c:pt>
              </c:numCache>
            </c:numRef>
          </c:xVal>
          <c:yVal>
            <c:numRef>
              <c:f>Analysis!$P$113:$P$327</c:f>
              <c:numCache>
                <c:formatCode>0.0000</c:formatCode>
                <c:ptCount val="215"/>
                <c:pt idx="0">
                  <c:v>1.333333333333333</c:v>
                </c:pt>
                <c:pt idx="1">
                  <c:v>1.333333333333333</c:v>
                </c:pt>
                <c:pt idx="2">
                  <c:v>1.333333333333333</c:v>
                </c:pt>
                <c:pt idx="3">
                  <c:v>1.333333333333333</c:v>
                </c:pt>
                <c:pt idx="4">
                  <c:v>1.333333333333333</c:v>
                </c:pt>
                <c:pt idx="5">
                  <c:v>1.333333333333333</c:v>
                </c:pt>
                <c:pt idx="6">
                  <c:v>1.333333333333333</c:v>
                </c:pt>
                <c:pt idx="7">
                  <c:v>1.333333333333333</c:v>
                </c:pt>
                <c:pt idx="8">
                  <c:v>1.333333333333333</c:v>
                </c:pt>
                <c:pt idx="9">
                  <c:v>1.333333333333333</c:v>
                </c:pt>
                <c:pt idx="10">
                  <c:v>1.333333333333333</c:v>
                </c:pt>
                <c:pt idx="11">
                  <c:v>1.333333333333333</c:v>
                </c:pt>
                <c:pt idx="12">
                  <c:v>1.333333333333333</c:v>
                </c:pt>
                <c:pt idx="13">
                  <c:v>1.333333333333333</c:v>
                </c:pt>
                <c:pt idx="14">
                  <c:v>1.333333333333333</c:v>
                </c:pt>
                <c:pt idx="15">
                  <c:v>1.333333333333333</c:v>
                </c:pt>
                <c:pt idx="16">
                  <c:v>1.333333333333333</c:v>
                </c:pt>
                <c:pt idx="17">
                  <c:v>1.333333333333333</c:v>
                </c:pt>
                <c:pt idx="18">
                  <c:v>1.333333333333333</c:v>
                </c:pt>
                <c:pt idx="19">
                  <c:v>1.333333333333333</c:v>
                </c:pt>
                <c:pt idx="20">
                  <c:v>1.333333333333333</c:v>
                </c:pt>
                <c:pt idx="21">
                  <c:v>1.333333333333333</c:v>
                </c:pt>
                <c:pt idx="22">
                  <c:v>1.333333333333333</c:v>
                </c:pt>
                <c:pt idx="23">
                  <c:v>1.333333333333333</c:v>
                </c:pt>
                <c:pt idx="24">
                  <c:v>1.333333333333333</c:v>
                </c:pt>
                <c:pt idx="25">
                  <c:v>1.333333333333333</c:v>
                </c:pt>
                <c:pt idx="26">
                  <c:v>1.333333333333333</c:v>
                </c:pt>
                <c:pt idx="27">
                  <c:v>1.333333333333333</c:v>
                </c:pt>
                <c:pt idx="28">
                  <c:v>1.333333333333333</c:v>
                </c:pt>
                <c:pt idx="29">
                  <c:v>1.333333333333333</c:v>
                </c:pt>
                <c:pt idx="30">
                  <c:v>1.333333333333333</c:v>
                </c:pt>
                <c:pt idx="31">
                  <c:v>1.333333333333333</c:v>
                </c:pt>
                <c:pt idx="32">
                  <c:v>1.333333333333333</c:v>
                </c:pt>
                <c:pt idx="33">
                  <c:v>1.333333333333333</c:v>
                </c:pt>
                <c:pt idx="34">
                  <c:v>1.333333333333333</c:v>
                </c:pt>
                <c:pt idx="35">
                  <c:v>1.333333333333333</c:v>
                </c:pt>
                <c:pt idx="36">
                  <c:v>1.333333333333333</c:v>
                </c:pt>
                <c:pt idx="37">
                  <c:v>1.333333333333333</c:v>
                </c:pt>
                <c:pt idx="38">
                  <c:v>1.333333333333333</c:v>
                </c:pt>
                <c:pt idx="39">
                  <c:v>1.333333333333333</c:v>
                </c:pt>
                <c:pt idx="40">
                  <c:v>1.333333333333333</c:v>
                </c:pt>
                <c:pt idx="41">
                  <c:v>1.333333333333333</c:v>
                </c:pt>
                <c:pt idx="42">
                  <c:v>1.333333333333333</c:v>
                </c:pt>
                <c:pt idx="43">
                  <c:v>1.333333333333333</c:v>
                </c:pt>
                <c:pt idx="44">
                  <c:v>1.333333333333333</c:v>
                </c:pt>
                <c:pt idx="45">
                  <c:v>1.333333333333333</c:v>
                </c:pt>
                <c:pt idx="46">
                  <c:v>1.333333333333333</c:v>
                </c:pt>
                <c:pt idx="47">
                  <c:v>1.333333333333333</c:v>
                </c:pt>
                <c:pt idx="48">
                  <c:v>1.333333333333333</c:v>
                </c:pt>
                <c:pt idx="49">
                  <c:v>1.333333333333333</c:v>
                </c:pt>
                <c:pt idx="50">
                  <c:v>1.333333333333333</c:v>
                </c:pt>
                <c:pt idx="51">
                  <c:v>1.333333333333333</c:v>
                </c:pt>
                <c:pt idx="52">
                  <c:v>1.333333333333333</c:v>
                </c:pt>
                <c:pt idx="53">
                  <c:v>1.333333333333333</c:v>
                </c:pt>
                <c:pt idx="54">
                  <c:v>1.333333333333333</c:v>
                </c:pt>
                <c:pt idx="55">
                  <c:v>1.333333333333333</c:v>
                </c:pt>
                <c:pt idx="56">
                  <c:v>1.333333333333333</c:v>
                </c:pt>
                <c:pt idx="57">
                  <c:v>1.333333333333333</c:v>
                </c:pt>
                <c:pt idx="58">
                  <c:v>1.333333333333333</c:v>
                </c:pt>
                <c:pt idx="59">
                  <c:v>1.333333333333333</c:v>
                </c:pt>
                <c:pt idx="60">
                  <c:v>1.333333333333333</c:v>
                </c:pt>
                <c:pt idx="61">
                  <c:v>1.333333333333333</c:v>
                </c:pt>
                <c:pt idx="62">
                  <c:v>1.333333333333333</c:v>
                </c:pt>
                <c:pt idx="63">
                  <c:v>1.333333333333333</c:v>
                </c:pt>
                <c:pt idx="64">
                  <c:v>1.333333333333333</c:v>
                </c:pt>
                <c:pt idx="65">
                  <c:v>1.333333333333333</c:v>
                </c:pt>
                <c:pt idx="66">
                  <c:v>1.333333333333333</c:v>
                </c:pt>
                <c:pt idx="67">
                  <c:v>1.333333333333333</c:v>
                </c:pt>
                <c:pt idx="68">
                  <c:v>1.333333333333333</c:v>
                </c:pt>
                <c:pt idx="69">
                  <c:v>1.333333333333333</c:v>
                </c:pt>
                <c:pt idx="70">
                  <c:v>1.333333333333333</c:v>
                </c:pt>
                <c:pt idx="71">
                  <c:v>1.333333333333333</c:v>
                </c:pt>
                <c:pt idx="72">
                  <c:v>1.333333333333333</c:v>
                </c:pt>
                <c:pt idx="73">
                  <c:v>1.333333333333333</c:v>
                </c:pt>
                <c:pt idx="74">
                  <c:v>1.333333333333333</c:v>
                </c:pt>
                <c:pt idx="75">
                  <c:v>1.333333333333333</c:v>
                </c:pt>
                <c:pt idx="76">
                  <c:v>1.333333333333333</c:v>
                </c:pt>
                <c:pt idx="77">
                  <c:v>1.333333333333333</c:v>
                </c:pt>
                <c:pt idx="78">
                  <c:v>1.333333333333333</c:v>
                </c:pt>
                <c:pt idx="79">
                  <c:v>1.333333333333333</c:v>
                </c:pt>
                <c:pt idx="80">
                  <c:v>1.333333333333333</c:v>
                </c:pt>
                <c:pt idx="81">
                  <c:v>1.333333333333333</c:v>
                </c:pt>
                <c:pt idx="82">
                  <c:v>1.333333333333333</c:v>
                </c:pt>
                <c:pt idx="83">
                  <c:v>1.333333333333333</c:v>
                </c:pt>
                <c:pt idx="84">
                  <c:v>1.333333333333333</c:v>
                </c:pt>
                <c:pt idx="85">
                  <c:v>1.333333333333333</c:v>
                </c:pt>
                <c:pt idx="86">
                  <c:v>1.333333333333333</c:v>
                </c:pt>
                <c:pt idx="87">
                  <c:v>1.333333333333333</c:v>
                </c:pt>
                <c:pt idx="88">
                  <c:v>1.333333333333333</c:v>
                </c:pt>
                <c:pt idx="89">
                  <c:v>1.333333333333333</c:v>
                </c:pt>
                <c:pt idx="90">
                  <c:v>1.333333333333333</c:v>
                </c:pt>
                <c:pt idx="91">
                  <c:v>1.333333333333333</c:v>
                </c:pt>
                <c:pt idx="92">
                  <c:v>1.333333333333333</c:v>
                </c:pt>
                <c:pt idx="93">
                  <c:v>1.333333333333333</c:v>
                </c:pt>
                <c:pt idx="94">
                  <c:v>1.333333333333333</c:v>
                </c:pt>
                <c:pt idx="95">
                  <c:v>1.333333333333333</c:v>
                </c:pt>
                <c:pt idx="96">
                  <c:v>1.333333333333333</c:v>
                </c:pt>
                <c:pt idx="97">
                  <c:v>1.333333333333333</c:v>
                </c:pt>
                <c:pt idx="98">
                  <c:v>1.333333333333333</c:v>
                </c:pt>
                <c:pt idx="100">
                  <c:v>1.333333333333333</c:v>
                </c:pt>
                <c:pt idx="101">
                  <c:v>1.333333333333333</c:v>
                </c:pt>
                <c:pt idx="102">
                  <c:v>1.333333333333333</c:v>
                </c:pt>
                <c:pt idx="103">
                  <c:v>1.333333333333333</c:v>
                </c:pt>
                <c:pt idx="104">
                  <c:v>1.333333333333333</c:v>
                </c:pt>
                <c:pt idx="105">
                  <c:v>1.333333333333333</c:v>
                </c:pt>
                <c:pt idx="106">
                  <c:v>1.333333333333333</c:v>
                </c:pt>
                <c:pt idx="107">
                  <c:v>1.333333333333333</c:v>
                </c:pt>
                <c:pt idx="108">
                  <c:v>1.333333333333333</c:v>
                </c:pt>
                <c:pt idx="109">
                  <c:v>1.333333333333333</c:v>
                </c:pt>
                <c:pt idx="110">
                  <c:v>1.333333333333333</c:v>
                </c:pt>
                <c:pt idx="111">
                  <c:v>1.333333333333333</c:v>
                </c:pt>
                <c:pt idx="112">
                  <c:v>1.333333333333333</c:v>
                </c:pt>
                <c:pt idx="113">
                  <c:v>1.333333333333333</c:v>
                </c:pt>
                <c:pt idx="114">
                  <c:v>1.333333333333333</c:v>
                </c:pt>
                <c:pt idx="115">
                  <c:v>1.333333333333333</c:v>
                </c:pt>
                <c:pt idx="116">
                  <c:v>1.333333333333333</c:v>
                </c:pt>
                <c:pt idx="117">
                  <c:v>1.333333333333333</c:v>
                </c:pt>
                <c:pt idx="118">
                  <c:v>1.333333333333333</c:v>
                </c:pt>
                <c:pt idx="119">
                  <c:v>1.333333333333333</c:v>
                </c:pt>
                <c:pt idx="120">
                  <c:v>1.333333333333333</c:v>
                </c:pt>
                <c:pt idx="121">
                  <c:v>1.333333333333333</c:v>
                </c:pt>
                <c:pt idx="122">
                  <c:v>1.333333333333333</c:v>
                </c:pt>
                <c:pt idx="123">
                  <c:v>1.333333333333333</c:v>
                </c:pt>
                <c:pt idx="124">
                  <c:v>1.333333333333333</c:v>
                </c:pt>
                <c:pt idx="125">
                  <c:v>1.333333333333333</c:v>
                </c:pt>
                <c:pt idx="126">
                  <c:v>1.333333333333333</c:v>
                </c:pt>
                <c:pt idx="127">
                  <c:v>1.333333333333333</c:v>
                </c:pt>
                <c:pt idx="128">
                  <c:v>1.333333333333333</c:v>
                </c:pt>
                <c:pt idx="129">
                  <c:v>1.333333333333333</c:v>
                </c:pt>
                <c:pt idx="130">
                  <c:v>1.333333333333333</c:v>
                </c:pt>
                <c:pt idx="131">
                  <c:v>1.333333333333333</c:v>
                </c:pt>
                <c:pt idx="132">
                  <c:v>1.333333333333333</c:v>
                </c:pt>
                <c:pt idx="133">
                  <c:v>1.333333333333333</c:v>
                </c:pt>
                <c:pt idx="134">
                  <c:v>1.333333333333333</c:v>
                </c:pt>
                <c:pt idx="135">
                  <c:v>1.333333333333333</c:v>
                </c:pt>
                <c:pt idx="136">
                  <c:v>1.333333333333333</c:v>
                </c:pt>
                <c:pt idx="137">
                  <c:v>1.333333333333333</c:v>
                </c:pt>
                <c:pt idx="138">
                  <c:v>1.333333333333333</c:v>
                </c:pt>
                <c:pt idx="139">
                  <c:v>1.333333333333333</c:v>
                </c:pt>
                <c:pt idx="140">
                  <c:v>1.333333333333333</c:v>
                </c:pt>
                <c:pt idx="141">
                  <c:v>1.333333333333333</c:v>
                </c:pt>
                <c:pt idx="142">
                  <c:v>1.333333333333333</c:v>
                </c:pt>
                <c:pt idx="143">
                  <c:v>1.333333333333333</c:v>
                </c:pt>
                <c:pt idx="144">
                  <c:v>1.333333333333333</c:v>
                </c:pt>
                <c:pt idx="145">
                  <c:v>1.333333333333333</c:v>
                </c:pt>
                <c:pt idx="146">
                  <c:v>1.333333333333333</c:v>
                </c:pt>
                <c:pt idx="147">
                  <c:v>1.333333333333333</c:v>
                </c:pt>
                <c:pt idx="148">
                  <c:v>1.333333333333333</c:v>
                </c:pt>
                <c:pt idx="149">
                  <c:v>1.333333333333333</c:v>
                </c:pt>
                <c:pt idx="150">
                  <c:v>1.333333333333333</c:v>
                </c:pt>
                <c:pt idx="151">
                  <c:v>1.333333333333333</c:v>
                </c:pt>
                <c:pt idx="152">
                  <c:v>1.333333333333333</c:v>
                </c:pt>
                <c:pt idx="153">
                  <c:v>1.333333333333333</c:v>
                </c:pt>
                <c:pt idx="154">
                  <c:v>1.333333333333333</c:v>
                </c:pt>
                <c:pt idx="155">
                  <c:v>1.333333333333333</c:v>
                </c:pt>
                <c:pt idx="156">
                  <c:v>1.333333333333333</c:v>
                </c:pt>
                <c:pt idx="157">
                  <c:v>1.333333333333333</c:v>
                </c:pt>
                <c:pt idx="158">
                  <c:v>1.333333333333333</c:v>
                </c:pt>
                <c:pt idx="159">
                  <c:v>1.333333333333333</c:v>
                </c:pt>
                <c:pt idx="160">
                  <c:v>1.333333333333333</c:v>
                </c:pt>
                <c:pt idx="161">
                  <c:v>1.333333333333333</c:v>
                </c:pt>
                <c:pt idx="162">
                  <c:v>1.333333333333333</c:v>
                </c:pt>
                <c:pt idx="163">
                  <c:v>1.333333333333333</c:v>
                </c:pt>
                <c:pt idx="164">
                  <c:v>1.333333333333333</c:v>
                </c:pt>
                <c:pt idx="165">
                  <c:v>1.333333333333333</c:v>
                </c:pt>
                <c:pt idx="166">
                  <c:v>1.333333333333333</c:v>
                </c:pt>
                <c:pt idx="167">
                  <c:v>1.333333333333333</c:v>
                </c:pt>
                <c:pt idx="168">
                  <c:v>1.333333333333333</c:v>
                </c:pt>
                <c:pt idx="169">
                  <c:v>1.333333333333333</c:v>
                </c:pt>
                <c:pt idx="170">
                  <c:v>1.333333333333333</c:v>
                </c:pt>
                <c:pt idx="171">
                  <c:v>1.333333333333333</c:v>
                </c:pt>
                <c:pt idx="172">
                  <c:v>1.333333333333333</c:v>
                </c:pt>
                <c:pt idx="173">
                  <c:v>1.333333333333333</c:v>
                </c:pt>
                <c:pt idx="174">
                  <c:v>1.333333333333333</c:v>
                </c:pt>
                <c:pt idx="175">
                  <c:v>1.333333333333333</c:v>
                </c:pt>
                <c:pt idx="176">
                  <c:v>1.333333333333333</c:v>
                </c:pt>
                <c:pt idx="177">
                  <c:v>1.333333333333333</c:v>
                </c:pt>
                <c:pt idx="178">
                  <c:v>1.333333333333333</c:v>
                </c:pt>
                <c:pt idx="179">
                  <c:v>1.333333333333333</c:v>
                </c:pt>
                <c:pt idx="180">
                  <c:v>1.333333333333333</c:v>
                </c:pt>
                <c:pt idx="181">
                  <c:v>1.333333333333333</c:v>
                </c:pt>
                <c:pt idx="182">
                  <c:v>1.333333333333333</c:v>
                </c:pt>
                <c:pt idx="183">
                  <c:v>1.333333333333333</c:v>
                </c:pt>
                <c:pt idx="184">
                  <c:v>1.333333333333333</c:v>
                </c:pt>
                <c:pt idx="185">
                  <c:v>1.333333333333333</c:v>
                </c:pt>
                <c:pt idx="186">
                  <c:v>1.333333333333333</c:v>
                </c:pt>
                <c:pt idx="187">
                  <c:v>1.333333333333333</c:v>
                </c:pt>
                <c:pt idx="188">
                  <c:v>1.333333333333333</c:v>
                </c:pt>
                <c:pt idx="189">
                  <c:v>1.333333333333333</c:v>
                </c:pt>
                <c:pt idx="190">
                  <c:v>1.333333333333333</c:v>
                </c:pt>
                <c:pt idx="192">
                  <c:v>1.333333333333333</c:v>
                </c:pt>
                <c:pt idx="193">
                  <c:v>1.333333333333333</c:v>
                </c:pt>
                <c:pt idx="194">
                  <c:v>1.333333333333333</c:v>
                </c:pt>
                <c:pt idx="195">
                  <c:v>1.333333333333333</c:v>
                </c:pt>
                <c:pt idx="196">
                  <c:v>1.333333333333333</c:v>
                </c:pt>
                <c:pt idx="197">
                  <c:v>1.333333333333333</c:v>
                </c:pt>
                <c:pt idx="198">
                  <c:v>1.333333333333333</c:v>
                </c:pt>
                <c:pt idx="199">
                  <c:v>1.333333333333333</c:v>
                </c:pt>
                <c:pt idx="200">
                  <c:v>1.333333333333333</c:v>
                </c:pt>
                <c:pt idx="201">
                  <c:v>1.333333333333333</c:v>
                </c:pt>
                <c:pt idx="202">
                  <c:v>1.333333333333333</c:v>
                </c:pt>
                <c:pt idx="203">
                  <c:v>1.333333333333333</c:v>
                </c:pt>
                <c:pt idx="204">
                  <c:v>1.333333333333333</c:v>
                </c:pt>
                <c:pt idx="205">
                  <c:v>1.333333333333333</c:v>
                </c:pt>
                <c:pt idx="207">
                  <c:v>1.333333333333333</c:v>
                </c:pt>
                <c:pt idx="208">
                  <c:v>1.333333333333333</c:v>
                </c:pt>
                <c:pt idx="209">
                  <c:v>1.333333333333333</c:v>
                </c:pt>
                <c:pt idx="210">
                  <c:v>1.333333333333333</c:v>
                </c:pt>
                <c:pt idx="211">
                  <c:v>1.333333333333333</c:v>
                </c:pt>
                <c:pt idx="212">
                  <c:v>1.333333333333333</c:v>
                </c:pt>
                <c:pt idx="213">
                  <c:v>1.333333333333333</c:v>
                </c:pt>
                <c:pt idx="214">
                  <c:v>1.333333333333333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58360"/>
        <c:axId val="-2127664408"/>
      </c:scatterChart>
      <c:valAx>
        <c:axId val="-2127758360"/>
        <c:scaling>
          <c:logBase val="10.0"/>
          <c:orientation val="minMax"/>
          <c:max val="20000.0"/>
          <c:min val="4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memory footprint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664408"/>
        <c:crosses val="autoZero"/>
        <c:crossBetween val="midCat"/>
      </c:valAx>
      <c:valAx>
        <c:axId val="-2127664408"/>
        <c:scaling>
          <c:orientation val="minMax"/>
          <c:max val="2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Flop/Word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-2127758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DSPMV Optimal and Measured F/W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marker>
            <c:symbol val="none"/>
          </c:marker>
          <c:xVal>
            <c:numRef>
              <c:f>Analysis!$AM$127:$AM$376</c:f>
              <c:numCache>
                <c:formatCode>General</c:formatCode>
                <c:ptCount val="250"/>
                <c:pt idx="0">
                  <c:v>7.49916</c:v>
                </c:pt>
                <c:pt idx="1">
                  <c:v>7.517952</c:v>
                </c:pt>
                <c:pt idx="2">
                  <c:v>7.51844</c:v>
                </c:pt>
                <c:pt idx="3">
                  <c:v>7.54272</c:v>
                </c:pt>
                <c:pt idx="4">
                  <c:v>7.546736</c:v>
                </c:pt>
                <c:pt idx="5">
                  <c:v>7.546736</c:v>
                </c:pt>
                <c:pt idx="6">
                  <c:v>7.563336</c:v>
                </c:pt>
                <c:pt idx="7">
                  <c:v>7.631068</c:v>
                </c:pt>
                <c:pt idx="8">
                  <c:v>7.696448</c:v>
                </c:pt>
                <c:pt idx="9">
                  <c:v>7.74556</c:v>
                </c:pt>
                <c:pt idx="10">
                  <c:v>7.805272</c:v>
                </c:pt>
                <c:pt idx="11">
                  <c:v>8.072468</c:v>
                </c:pt>
                <c:pt idx="12">
                  <c:v>8.088272</c:v>
                </c:pt>
                <c:pt idx="13">
                  <c:v>8.122208000000001</c:v>
                </c:pt>
                <c:pt idx="14">
                  <c:v>8.240344</c:v>
                </c:pt>
                <c:pt idx="15">
                  <c:v>8.240344</c:v>
                </c:pt>
                <c:pt idx="16">
                  <c:v>8.243872</c:v>
                </c:pt>
                <c:pt idx="17">
                  <c:v>8.339788</c:v>
                </c:pt>
                <c:pt idx="18">
                  <c:v>8.351744</c:v>
                </c:pt>
                <c:pt idx="19">
                  <c:v>8.3918</c:v>
                </c:pt>
                <c:pt idx="20">
                  <c:v>8.393568</c:v>
                </c:pt>
                <c:pt idx="21">
                  <c:v>8.420416</c:v>
                </c:pt>
                <c:pt idx="22">
                  <c:v>8.532928</c:v>
                </c:pt>
                <c:pt idx="23">
                  <c:v>8.546576</c:v>
                </c:pt>
                <c:pt idx="24">
                  <c:v>8.573968000000001</c:v>
                </c:pt>
                <c:pt idx="25">
                  <c:v>8.649544</c:v>
                </c:pt>
                <c:pt idx="26">
                  <c:v>8.658944</c:v>
                </c:pt>
                <c:pt idx="27">
                  <c:v>8.827992</c:v>
                </c:pt>
                <c:pt idx="28">
                  <c:v>8.8368</c:v>
                </c:pt>
                <c:pt idx="29">
                  <c:v>8.880636</c:v>
                </c:pt>
                <c:pt idx="30">
                  <c:v>8.886088</c:v>
                </c:pt>
                <c:pt idx="31">
                  <c:v>8.890356</c:v>
                </c:pt>
                <c:pt idx="32">
                  <c:v>8.890768</c:v>
                </c:pt>
                <c:pt idx="33">
                  <c:v>8.896288</c:v>
                </c:pt>
                <c:pt idx="34">
                  <c:v>8.912296</c:v>
                </c:pt>
                <c:pt idx="35">
                  <c:v>8.93048</c:v>
                </c:pt>
                <c:pt idx="36">
                  <c:v>8.972432</c:v>
                </c:pt>
                <c:pt idx="37">
                  <c:v>8.99886</c:v>
                </c:pt>
                <c:pt idx="38">
                  <c:v>9.023584</c:v>
                </c:pt>
                <c:pt idx="39">
                  <c:v>9.030620000000001</c:v>
                </c:pt>
                <c:pt idx="40">
                  <c:v>9.030620000000001</c:v>
                </c:pt>
                <c:pt idx="41">
                  <c:v>9.261096</c:v>
                </c:pt>
                <c:pt idx="42">
                  <c:v>9.286312000000001</c:v>
                </c:pt>
                <c:pt idx="43">
                  <c:v>9.32528</c:v>
                </c:pt>
                <c:pt idx="44">
                  <c:v>9.462432</c:v>
                </c:pt>
                <c:pt idx="45">
                  <c:v>9.499388</c:v>
                </c:pt>
                <c:pt idx="46">
                  <c:v>9.634792</c:v>
                </c:pt>
                <c:pt idx="47">
                  <c:v>9.634792</c:v>
                </c:pt>
                <c:pt idx="48">
                  <c:v>9.63702</c:v>
                </c:pt>
                <c:pt idx="49">
                  <c:v>9.818676</c:v>
                </c:pt>
                <c:pt idx="50">
                  <c:v>9.871208</c:v>
                </c:pt>
                <c:pt idx="51">
                  <c:v>9.871208</c:v>
                </c:pt>
                <c:pt idx="52">
                  <c:v>10.009744</c:v>
                </c:pt>
                <c:pt idx="53">
                  <c:v>10.034712</c:v>
                </c:pt>
                <c:pt idx="54">
                  <c:v>10.034712</c:v>
                </c:pt>
                <c:pt idx="55">
                  <c:v>10.045128</c:v>
                </c:pt>
                <c:pt idx="56">
                  <c:v>10.160468</c:v>
                </c:pt>
                <c:pt idx="57">
                  <c:v>10.171976</c:v>
                </c:pt>
                <c:pt idx="58">
                  <c:v>10.228944</c:v>
                </c:pt>
                <c:pt idx="59">
                  <c:v>10.333596</c:v>
                </c:pt>
                <c:pt idx="60">
                  <c:v>10.581856</c:v>
                </c:pt>
                <c:pt idx="61">
                  <c:v>10.581856</c:v>
                </c:pt>
                <c:pt idx="62">
                  <c:v>10.695852</c:v>
                </c:pt>
                <c:pt idx="63">
                  <c:v>10.748724</c:v>
                </c:pt>
                <c:pt idx="64">
                  <c:v>10.852616</c:v>
                </c:pt>
                <c:pt idx="65">
                  <c:v>10.942044</c:v>
                </c:pt>
                <c:pt idx="66">
                  <c:v>11.241432</c:v>
                </c:pt>
                <c:pt idx="67">
                  <c:v>11.241432</c:v>
                </c:pt>
                <c:pt idx="68">
                  <c:v>11.371188</c:v>
                </c:pt>
                <c:pt idx="69">
                  <c:v>11.533452</c:v>
                </c:pt>
                <c:pt idx="70">
                  <c:v>11.533452</c:v>
                </c:pt>
                <c:pt idx="71">
                  <c:v>11.533452</c:v>
                </c:pt>
                <c:pt idx="72">
                  <c:v>11.533452</c:v>
                </c:pt>
                <c:pt idx="73">
                  <c:v>11.533452</c:v>
                </c:pt>
                <c:pt idx="74">
                  <c:v>11.535568</c:v>
                </c:pt>
                <c:pt idx="75">
                  <c:v>11.542256</c:v>
                </c:pt>
                <c:pt idx="76">
                  <c:v>11.6688</c:v>
                </c:pt>
                <c:pt idx="77">
                  <c:v>11.678408</c:v>
                </c:pt>
                <c:pt idx="78">
                  <c:v>11.722128</c:v>
                </c:pt>
                <c:pt idx="79">
                  <c:v>11.737704</c:v>
                </c:pt>
                <c:pt idx="80">
                  <c:v>11.847408</c:v>
                </c:pt>
                <c:pt idx="81">
                  <c:v>11.85256</c:v>
                </c:pt>
                <c:pt idx="82">
                  <c:v>11.886884</c:v>
                </c:pt>
                <c:pt idx="83">
                  <c:v>11.902296</c:v>
                </c:pt>
                <c:pt idx="84">
                  <c:v>11.903084</c:v>
                </c:pt>
                <c:pt idx="85">
                  <c:v>11.967132</c:v>
                </c:pt>
                <c:pt idx="86">
                  <c:v>11.97396</c:v>
                </c:pt>
                <c:pt idx="87">
                  <c:v>12.014472</c:v>
                </c:pt>
                <c:pt idx="88">
                  <c:v>12.412816</c:v>
                </c:pt>
                <c:pt idx="89">
                  <c:v>12.504792</c:v>
                </c:pt>
                <c:pt idx="90">
                  <c:v>12.601128</c:v>
                </c:pt>
                <c:pt idx="91">
                  <c:v>12.601128</c:v>
                </c:pt>
                <c:pt idx="92">
                  <c:v>12.630612</c:v>
                </c:pt>
                <c:pt idx="93">
                  <c:v>13.024928</c:v>
                </c:pt>
                <c:pt idx="94">
                  <c:v>13.040132</c:v>
                </c:pt>
                <c:pt idx="95">
                  <c:v>13.160064</c:v>
                </c:pt>
                <c:pt idx="96">
                  <c:v>13.31024</c:v>
                </c:pt>
                <c:pt idx="97">
                  <c:v>13.31024</c:v>
                </c:pt>
                <c:pt idx="98">
                  <c:v>13.31036</c:v>
                </c:pt>
                <c:pt idx="99">
                  <c:v>13.31036</c:v>
                </c:pt>
                <c:pt idx="100">
                  <c:v>13.31036</c:v>
                </c:pt>
                <c:pt idx="101">
                  <c:v>13.31036</c:v>
                </c:pt>
                <c:pt idx="102">
                  <c:v>13.31036</c:v>
                </c:pt>
                <c:pt idx="103">
                  <c:v>13.31036</c:v>
                </c:pt>
                <c:pt idx="104">
                  <c:v>13.31036</c:v>
                </c:pt>
                <c:pt idx="105">
                  <c:v>13.31036</c:v>
                </c:pt>
                <c:pt idx="106">
                  <c:v>13.31036</c:v>
                </c:pt>
                <c:pt idx="107">
                  <c:v>13.31036</c:v>
                </c:pt>
                <c:pt idx="108">
                  <c:v>13.31036</c:v>
                </c:pt>
                <c:pt idx="109">
                  <c:v>13.31036</c:v>
                </c:pt>
                <c:pt idx="110">
                  <c:v>13.495656</c:v>
                </c:pt>
                <c:pt idx="111">
                  <c:v>13.6632</c:v>
                </c:pt>
                <c:pt idx="112">
                  <c:v>13.70828</c:v>
                </c:pt>
                <c:pt idx="113">
                  <c:v>13.70828</c:v>
                </c:pt>
                <c:pt idx="114">
                  <c:v>13.9994</c:v>
                </c:pt>
                <c:pt idx="115">
                  <c:v>14.161792</c:v>
                </c:pt>
                <c:pt idx="116">
                  <c:v>14.17872</c:v>
                </c:pt>
                <c:pt idx="117">
                  <c:v>14.201784</c:v>
                </c:pt>
                <c:pt idx="118">
                  <c:v>14.275072</c:v>
                </c:pt>
                <c:pt idx="119">
                  <c:v>14.318808</c:v>
                </c:pt>
                <c:pt idx="120">
                  <c:v>14.702168</c:v>
                </c:pt>
                <c:pt idx="121">
                  <c:v>14.721016</c:v>
                </c:pt>
                <c:pt idx="122">
                  <c:v>14.85832</c:v>
                </c:pt>
                <c:pt idx="123">
                  <c:v>14.927192</c:v>
                </c:pt>
                <c:pt idx="124">
                  <c:v>14.974296</c:v>
                </c:pt>
                <c:pt idx="125">
                  <c:v>15.1188</c:v>
                </c:pt>
                <c:pt idx="126">
                  <c:v>15.127864</c:v>
                </c:pt>
                <c:pt idx="127">
                  <c:v>15.14544</c:v>
                </c:pt>
                <c:pt idx="128">
                  <c:v>15.381064</c:v>
                </c:pt>
                <c:pt idx="129">
                  <c:v>15.424412</c:v>
                </c:pt>
                <c:pt idx="130">
                  <c:v>15.47624</c:v>
                </c:pt>
                <c:pt idx="131">
                  <c:v>15.662688</c:v>
                </c:pt>
                <c:pt idx="132">
                  <c:v>15.908352</c:v>
                </c:pt>
                <c:pt idx="133">
                  <c:v>16.338912</c:v>
                </c:pt>
                <c:pt idx="134">
                  <c:v>16.400352</c:v>
                </c:pt>
                <c:pt idx="135">
                  <c:v>16.47988</c:v>
                </c:pt>
                <c:pt idx="136">
                  <c:v>16.481364</c:v>
                </c:pt>
                <c:pt idx="137">
                  <c:v>16.496104</c:v>
                </c:pt>
                <c:pt idx="138">
                  <c:v>16.657608</c:v>
                </c:pt>
                <c:pt idx="139">
                  <c:v>16.724416</c:v>
                </c:pt>
                <c:pt idx="140">
                  <c:v>17.105688</c:v>
                </c:pt>
                <c:pt idx="141">
                  <c:v>17.448556</c:v>
                </c:pt>
                <c:pt idx="142">
                  <c:v>17.672768</c:v>
                </c:pt>
                <c:pt idx="143">
                  <c:v>17.825156</c:v>
                </c:pt>
                <c:pt idx="144">
                  <c:v>17.909816</c:v>
                </c:pt>
                <c:pt idx="145">
                  <c:v>17.98266</c:v>
                </c:pt>
                <c:pt idx="146">
                  <c:v>18.006696</c:v>
                </c:pt>
                <c:pt idx="147">
                  <c:v>18.26872</c:v>
                </c:pt>
                <c:pt idx="148">
                  <c:v>18.27184</c:v>
                </c:pt>
                <c:pt idx="149">
                  <c:v>18.289216</c:v>
                </c:pt>
                <c:pt idx="150">
                  <c:v>18.331216</c:v>
                </c:pt>
                <c:pt idx="151">
                  <c:v>18.3328</c:v>
                </c:pt>
                <c:pt idx="152">
                  <c:v>18.459416</c:v>
                </c:pt>
                <c:pt idx="153">
                  <c:v>18.739728</c:v>
                </c:pt>
                <c:pt idx="154">
                  <c:v>18.739728</c:v>
                </c:pt>
                <c:pt idx="155">
                  <c:v>19.329648</c:v>
                </c:pt>
                <c:pt idx="156">
                  <c:v>19.410668</c:v>
                </c:pt>
                <c:pt idx="157">
                  <c:v>19.587856</c:v>
                </c:pt>
                <c:pt idx="158">
                  <c:v>19.743184</c:v>
                </c:pt>
                <c:pt idx="159">
                  <c:v>19.964476</c:v>
                </c:pt>
                <c:pt idx="160">
                  <c:v>20.003072</c:v>
                </c:pt>
                <c:pt idx="161">
                  <c:v>20.060744</c:v>
                </c:pt>
                <c:pt idx="162">
                  <c:v>20.078368</c:v>
                </c:pt>
                <c:pt idx="163">
                  <c:v>20.170696</c:v>
                </c:pt>
                <c:pt idx="164">
                  <c:v>20.563468</c:v>
                </c:pt>
                <c:pt idx="165">
                  <c:v>20.904428</c:v>
                </c:pt>
                <c:pt idx="166">
                  <c:v>21.000496</c:v>
                </c:pt>
                <c:pt idx="167">
                  <c:v>21.163712</c:v>
                </c:pt>
                <c:pt idx="168">
                  <c:v>21.21642</c:v>
                </c:pt>
                <c:pt idx="169">
                  <c:v>21.249488</c:v>
                </c:pt>
                <c:pt idx="170">
                  <c:v>21.249488</c:v>
                </c:pt>
                <c:pt idx="171">
                  <c:v>21.508056</c:v>
                </c:pt>
                <c:pt idx="172">
                  <c:v>21.77872</c:v>
                </c:pt>
                <c:pt idx="173">
                  <c:v>21.797008</c:v>
                </c:pt>
                <c:pt idx="174">
                  <c:v>21.861984</c:v>
                </c:pt>
                <c:pt idx="175">
                  <c:v>22.035544</c:v>
                </c:pt>
                <c:pt idx="176">
                  <c:v>22.134812</c:v>
                </c:pt>
                <c:pt idx="177">
                  <c:v>22.23156</c:v>
                </c:pt>
                <c:pt idx="178">
                  <c:v>22.517248</c:v>
                </c:pt>
                <c:pt idx="179">
                  <c:v>22.578608</c:v>
                </c:pt>
                <c:pt idx="180">
                  <c:v>23.070884</c:v>
                </c:pt>
                <c:pt idx="181">
                  <c:v>23.294416</c:v>
                </c:pt>
                <c:pt idx="182">
                  <c:v>23.353488</c:v>
                </c:pt>
                <c:pt idx="183">
                  <c:v>23.354664</c:v>
                </c:pt>
                <c:pt idx="184">
                  <c:v>23.371844</c:v>
                </c:pt>
                <c:pt idx="185">
                  <c:v>23.403972</c:v>
                </c:pt>
                <c:pt idx="186">
                  <c:v>23.450524</c:v>
                </c:pt>
                <c:pt idx="187">
                  <c:v>24.088992</c:v>
                </c:pt>
                <c:pt idx="188">
                  <c:v>24.204992</c:v>
                </c:pt>
                <c:pt idx="189">
                  <c:v>24.204992</c:v>
                </c:pt>
                <c:pt idx="190">
                  <c:v>24.365624</c:v>
                </c:pt>
                <c:pt idx="191">
                  <c:v>24.415672</c:v>
                </c:pt>
                <c:pt idx="192">
                  <c:v>24.480188</c:v>
                </c:pt>
                <c:pt idx="193">
                  <c:v>24.539632</c:v>
                </c:pt>
                <c:pt idx="194">
                  <c:v>24.605092</c:v>
                </c:pt>
                <c:pt idx="195">
                  <c:v>24.790952</c:v>
                </c:pt>
                <c:pt idx="196">
                  <c:v>25.25552</c:v>
                </c:pt>
                <c:pt idx="197">
                  <c:v>25.554096</c:v>
                </c:pt>
                <c:pt idx="198">
                  <c:v>25.638172</c:v>
                </c:pt>
                <c:pt idx="199">
                  <c:v>26.006968</c:v>
                </c:pt>
                <c:pt idx="200">
                  <c:v>26.3168</c:v>
                </c:pt>
                <c:pt idx="201">
                  <c:v>26.605828</c:v>
                </c:pt>
                <c:pt idx="202">
                  <c:v>26.82336</c:v>
                </c:pt>
                <c:pt idx="203">
                  <c:v>26.994992</c:v>
                </c:pt>
                <c:pt idx="204">
                  <c:v>27.331084</c:v>
                </c:pt>
                <c:pt idx="205">
                  <c:v>27.354032</c:v>
                </c:pt>
                <c:pt idx="206">
                  <c:v>27.477812</c:v>
                </c:pt>
                <c:pt idx="207">
                  <c:v>27.5272</c:v>
                </c:pt>
                <c:pt idx="208">
                  <c:v>27.908452</c:v>
                </c:pt>
                <c:pt idx="209">
                  <c:v>27.941312</c:v>
                </c:pt>
                <c:pt idx="210">
                  <c:v>28.367104</c:v>
                </c:pt>
                <c:pt idx="211">
                  <c:v>28.608836</c:v>
                </c:pt>
                <c:pt idx="212">
                  <c:v>28.728456</c:v>
                </c:pt>
                <c:pt idx="213">
                  <c:v>28.984216</c:v>
                </c:pt>
                <c:pt idx="214">
                  <c:v>29.19786</c:v>
                </c:pt>
                <c:pt idx="215">
                  <c:v>29.405088</c:v>
                </c:pt>
                <c:pt idx="216">
                  <c:v>29.424712</c:v>
                </c:pt>
                <c:pt idx="217">
                  <c:v>29.5946</c:v>
                </c:pt>
                <c:pt idx="218">
                  <c:v>29.648688</c:v>
                </c:pt>
                <c:pt idx="219">
                  <c:v>29.742912</c:v>
                </c:pt>
                <c:pt idx="220">
                  <c:v>30.211848</c:v>
                </c:pt>
                <c:pt idx="221">
                  <c:v>30.54226</c:v>
                </c:pt>
                <c:pt idx="222">
                  <c:v>30.674248</c:v>
                </c:pt>
                <c:pt idx="223">
                  <c:v>30.95396</c:v>
                </c:pt>
                <c:pt idx="224">
                  <c:v>31.280808</c:v>
                </c:pt>
                <c:pt idx="225">
                  <c:v>31.6608</c:v>
                </c:pt>
                <c:pt idx="226">
                  <c:v>32.854596</c:v>
                </c:pt>
                <c:pt idx="227">
                  <c:v>33.012384</c:v>
                </c:pt>
                <c:pt idx="228">
                  <c:v>33.012384</c:v>
                </c:pt>
                <c:pt idx="229">
                  <c:v>33.128048</c:v>
                </c:pt>
                <c:pt idx="230">
                  <c:v>33.225288</c:v>
                </c:pt>
                <c:pt idx="231">
                  <c:v>33.388024</c:v>
                </c:pt>
                <c:pt idx="232">
                  <c:v>33.388024</c:v>
                </c:pt>
                <c:pt idx="233">
                  <c:v>33.428136</c:v>
                </c:pt>
                <c:pt idx="234">
                  <c:v>34.193872</c:v>
                </c:pt>
                <c:pt idx="235">
                  <c:v>34.535664</c:v>
                </c:pt>
                <c:pt idx="236">
                  <c:v>34.61448</c:v>
                </c:pt>
                <c:pt idx="237">
                  <c:v>34.614888</c:v>
                </c:pt>
                <c:pt idx="238">
                  <c:v>34.65158</c:v>
                </c:pt>
                <c:pt idx="239">
                  <c:v>34.996952</c:v>
                </c:pt>
                <c:pt idx="240">
                  <c:v>35.650912</c:v>
                </c:pt>
                <c:pt idx="241">
                  <c:v>35.893404</c:v>
                </c:pt>
                <c:pt idx="242">
                  <c:v>35.995176</c:v>
                </c:pt>
                <c:pt idx="243">
                  <c:v>38.060788</c:v>
                </c:pt>
                <c:pt idx="244">
                  <c:v>38.169924</c:v>
                </c:pt>
                <c:pt idx="245">
                  <c:v>38.241056</c:v>
                </c:pt>
                <c:pt idx="246">
                  <c:v>38.3248</c:v>
                </c:pt>
                <c:pt idx="247">
                  <c:v>38.642472</c:v>
                </c:pt>
                <c:pt idx="248">
                  <c:v>38.94822</c:v>
                </c:pt>
                <c:pt idx="249">
                  <c:v>38.958456</c:v>
                </c:pt>
              </c:numCache>
            </c:numRef>
          </c:xVal>
          <c:yVal>
            <c:numRef>
              <c:f>Analysis!$AO$127:$AO$376</c:f>
              <c:numCache>
                <c:formatCode>0.0000</c:formatCode>
                <c:ptCount val="250"/>
                <c:pt idx="0">
                  <c:v>349.3557410234491</c:v>
                </c:pt>
                <c:pt idx="1">
                  <c:v>306.20513013012</c:v>
                </c:pt>
                <c:pt idx="2">
                  <c:v>390.5375339261433</c:v>
                </c:pt>
                <c:pt idx="3">
                  <c:v>388.2027784282996</c:v>
                </c:pt>
                <c:pt idx="4">
                  <c:v>393.2759181227863</c:v>
                </c:pt>
                <c:pt idx="5">
                  <c:v>406.5411635409386</c:v>
                </c:pt>
                <c:pt idx="6">
                  <c:v>314.6308925089955</c:v>
                </c:pt>
                <c:pt idx="7">
                  <c:v>342.9946957657691</c:v>
                </c:pt>
                <c:pt idx="8">
                  <c:v>330.7207150339655</c:v>
                </c:pt>
                <c:pt idx="9">
                  <c:v>373.25543927885</c:v>
                </c:pt>
                <c:pt idx="10">
                  <c:v>364.984048574057</c:v>
                </c:pt>
                <c:pt idx="11">
                  <c:v>415.2701415900156</c:v>
                </c:pt>
                <c:pt idx="12">
                  <c:v>431.7332248180071</c:v>
                </c:pt>
                <c:pt idx="13">
                  <c:v>304.8305947474832</c:v>
                </c:pt>
                <c:pt idx="14">
                  <c:v>371.8174086991262</c:v>
                </c:pt>
                <c:pt idx="15">
                  <c:v>351.0419358081402</c:v>
                </c:pt>
                <c:pt idx="16">
                  <c:v>466.4403038563422</c:v>
                </c:pt>
                <c:pt idx="17">
                  <c:v>456.4534579235698</c:v>
                </c:pt>
                <c:pt idx="18">
                  <c:v>322.3260910749916</c:v>
                </c:pt>
                <c:pt idx="19">
                  <c:v>420.3071416454284</c:v>
                </c:pt>
                <c:pt idx="20">
                  <c:v>715.4410145885086</c:v>
                </c:pt>
                <c:pt idx="21">
                  <c:v>369.0478627756567</c:v>
                </c:pt>
                <c:pt idx="22">
                  <c:v>465.7667114684818</c:v>
                </c:pt>
                <c:pt idx="23">
                  <c:v>319.5507441995942</c:v>
                </c:pt>
                <c:pt idx="24">
                  <c:v>384.3220349517988</c:v>
                </c:pt>
                <c:pt idx="25">
                  <c:v>472.2980791282702</c:v>
                </c:pt>
                <c:pt idx="26">
                  <c:v>346.3386929962354</c:v>
                </c:pt>
                <c:pt idx="27">
                  <c:v>423.9400474177849</c:v>
                </c:pt>
                <c:pt idx="28">
                  <c:v>487.2298977964602</c:v>
                </c:pt>
                <c:pt idx="29">
                  <c:v>410.2221914696781</c:v>
                </c:pt>
                <c:pt idx="30">
                  <c:v>450.8342467913894</c:v>
                </c:pt>
                <c:pt idx="31">
                  <c:v>347.3512374140699</c:v>
                </c:pt>
                <c:pt idx="32">
                  <c:v>424.1119194535906</c:v>
                </c:pt>
                <c:pt idx="33">
                  <c:v>650.5765290659471</c:v>
                </c:pt>
                <c:pt idx="34">
                  <c:v>380.8389881208381</c:v>
                </c:pt>
                <c:pt idx="35">
                  <c:v>385.0786198312899</c:v>
                </c:pt>
                <c:pt idx="36">
                  <c:v>356.948054081724</c:v>
                </c:pt>
                <c:pt idx="37">
                  <c:v>434.1193349175698</c:v>
                </c:pt>
                <c:pt idx="38">
                  <c:v>403.5450148699255</c:v>
                </c:pt>
                <c:pt idx="39">
                  <c:v>427.9399161096113</c:v>
                </c:pt>
                <c:pt idx="40">
                  <c:v>418.5658976084757</c:v>
                </c:pt>
                <c:pt idx="41">
                  <c:v>606.6281318613187</c:v>
                </c:pt>
                <c:pt idx="42">
                  <c:v>461.3717140471457</c:v>
                </c:pt>
                <c:pt idx="43">
                  <c:v>535.2593504576755</c:v>
                </c:pt>
                <c:pt idx="44">
                  <c:v>482.5488104718411</c:v>
                </c:pt>
                <c:pt idx="45">
                  <c:v>353.6727933995615</c:v>
                </c:pt>
                <c:pt idx="46">
                  <c:v>467.5975807776171</c:v>
                </c:pt>
                <c:pt idx="47">
                  <c:v>449.3463862042028</c:v>
                </c:pt>
                <c:pt idx="48">
                  <c:v>493.0606612891482</c:v>
                </c:pt>
                <c:pt idx="49">
                  <c:v>483.8540149451232</c:v>
                </c:pt>
                <c:pt idx="50">
                  <c:v>452.9223021617808</c:v>
                </c:pt>
                <c:pt idx="51">
                  <c:v>438.2651797728989</c:v>
                </c:pt>
                <c:pt idx="52">
                  <c:v>472.4986109394718</c:v>
                </c:pt>
                <c:pt idx="53">
                  <c:v>441.6471616219016</c:v>
                </c:pt>
                <c:pt idx="54">
                  <c:v>407.562538119611</c:v>
                </c:pt>
                <c:pt idx="55">
                  <c:v>522.7156425809006</c:v>
                </c:pt>
                <c:pt idx="56">
                  <c:v>577.223006534688</c:v>
                </c:pt>
                <c:pt idx="57">
                  <c:v>457.2387208647944</c:v>
                </c:pt>
                <c:pt idx="58">
                  <c:v>531.3157942462612</c:v>
                </c:pt>
                <c:pt idx="59">
                  <c:v>177.4132069936151</c:v>
                </c:pt>
                <c:pt idx="60">
                  <c:v>1034.596849555627</c:v>
                </c:pt>
                <c:pt idx="61">
                  <c:v>1045.312622628754</c:v>
                </c:pt>
                <c:pt idx="62">
                  <c:v>428.6373948876359</c:v>
                </c:pt>
                <c:pt idx="63">
                  <c:v>309.1880066258946</c:v>
                </c:pt>
                <c:pt idx="64">
                  <c:v>635.2142658157861</c:v>
                </c:pt>
                <c:pt idx="65">
                  <c:v>524.9348245291013</c:v>
                </c:pt>
                <c:pt idx="66">
                  <c:v>663.810252024021</c:v>
                </c:pt>
                <c:pt idx="67">
                  <c:v>716.279769172618</c:v>
                </c:pt>
                <c:pt idx="68">
                  <c:v>772.4065328666296</c:v>
                </c:pt>
                <c:pt idx="69">
                  <c:v>432.4830973730708</c:v>
                </c:pt>
                <c:pt idx="70">
                  <c:v>439.1371101439684</c:v>
                </c:pt>
                <c:pt idx="71">
                  <c:v>445.7674023482605</c:v>
                </c:pt>
                <c:pt idx="72">
                  <c:v>431.5982805683511</c:v>
                </c:pt>
                <c:pt idx="73">
                  <c:v>442.2399167070469</c:v>
                </c:pt>
                <c:pt idx="74">
                  <c:v>440.25939419434</c:v>
                </c:pt>
                <c:pt idx="75">
                  <c:v>880.4074888409647</c:v>
                </c:pt>
                <c:pt idx="76">
                  <c:v>838.6463662760783</c:v>
                </c:pt>
                <c:pt idx="77">
                  <c:v>630.9421955953559</c:v>
                </c:pt>
                <c:pt idx="78">
                  <c:v>509.7356196655016</c:v>
                </c:pt>
                <c:pt idx="79">
                  <c:v>601.6217637055308</c:v>
                </c:pt>
                <c:pt idx="80">
                  <c:v>661.3405437775087</c:v>
                </c:pt>
                <c:pt idx="81">
                  <c:v>601.4875951072901</c:v>
                </c:pt>
                <c:pt idx="82">
                  <c:v>429.0846795525052</c:v>
                </c:pt>
                <c:pt idx="83">
                  <c:v>604.1620607805386</c:v>
                </c:pt>
                <c:pt idx="84">
                  <c:v>680.1463335866366</c:v>
                </c:pt>
                <c:pt idx="85">
                  <c:v>716.3582291220591</c:v>
                </c:pt>
                <c:pt idx="86">
                  <c:v>650.241163555958</c:v>
                </c:pt>
                <c:pt idx="87">
                  <c:v>458.6777637559121</c:v>
                </c:pt>
                <c:pt idx="88">
                  <c:v>1176.305432738115</c:v>
                </c:pt>
                <c:pt idx="89">
                  <c:v>634.57454434604</c:v>
                </c:pt>
                <c:pt idx="90">
                  <c:v>650.9471633454738</c:v>
                </c:pt>
                <c:pt idx="91">
                  <c:v>596.6574784815184</c:v>
                </c:pt>
                <c:pt idx="92">
                  <c:v>526.8970835136438</c:v>
                </c:pt>
                <c:pt idx="93">
                  <c:v>1087.224930535898</c:v>
                </c:pt>
                <c:pt idx="94">
                  <c:v>1247.39584148255</c:v>
                </c:pt>
                <c:pt idx="95">
                  <c:v>692.5244575427998</c:v>
                </c:pt>
                <c:pt idx="96">
                  <c:v>752.389149598952</c:v>
                </c:pt>
                <c:pt idx="97">
                  <c:v>764.939405460345</c:v>
                </c:pt>
                <c:pt idx="98">
                  <c:v>756.7426798787741</c:v>
                </c:pt>
                <c:pt idx="99">
                  <c:v>774.209144879347</c:v>
                </c:pt>
                <c:pt idx="100">
                  <c:v>748.373875061585</c:v>
                </c:pt>
                <c:pt idx="101">
                  <c:v>858.2638233272405</c:v>
                </c:pt>
                <c:pt idx="102">
                  <c:v>740.5100521427592</c:v>
                </c:pt>
                <c:pt idx="103">
                  <c:v>848.0234557639095</c:v>
                </c:pt>
                <c:pt idx="104">
                  <c:v>744.5956808657868</c:v>
                </c:pt>
                <c:pt idx="105">
                  <c:v>751.2997123853674</c:v>
                </c:pt>
                <c:pt idx="106">
                  <c:v>773.6538466866243</c:v>
                </c:pt>
                <c:pt idx="107">
                  <c:v>768.8645552081107</c:v>
                </c:pt>
                <c:pt idx="108">
                  <c:v>762.9332593712351</c:v>
                </c:pt>
                <c:pt idx="109">
                  <c:v>762.2627737341596</c:v>
                </c:pt>
                <c:pt idx="110">
                  <c:v>772.6814057933392</c:v>
                </c:pt>
                <c:pt idx="111">
                  <c:v>784.8647149285268</c:v>
                </c:pt>
                <c:pt idx="112">
                  <c:v>826.2533490939003</c:v>
                </c:pt>
                <c:pt idx="113">
                  <c:v>821.8056261080251</c:v>
                </c:pt>
                <c:pt idx="114">
                  <c:v>1088.270195791687</c:v>
                </c:pt>
                <c:pt idx="115">
                  <c:v>595.8653501729448</c:v>
                </c:pt>
                <c:pt idx="116">
                  <c:v>759.9174768203032</c:v>
                </c:pt>
                <c:pt idx="117">
                  <c:v>812.2509943127871</c:v>
                </c:pt>
                <c:pt idx="118">
                  <c:v>784.9024061694407</c:v>
                </c:pt>
                <c:pt idx="119">
                  <c:v>930.3829617704798</c:v>
                </c:pt>
                <c:pt idx="120">
                  <c:v>672.565586972918</c:v>
                </c:pt>
                <c:pt idx="121">
                  <c:v>619.9952314492047</c:v>
                </c:pt>
                <c:pt idx="122">
                  <c:v>650.2373134433373</c:v>
                </c:pt>
                <c:pt idx="123">
                  <c:v>756.9783441812491</c:v>
                </c:pt>
                <c:pt idx="124">
                  <c:v>1046.608183808124</c:v>
                </c:pt>
                <c:pt idx="125">
                  <c:v>663.2299697136174</c:v>
                </c:pt>
                <c:pt idx="126">
                  <c:v>657.6380486648374</c:v>
                </c:pt>
                <c:pt idx="127">
                  <c:v>707.8797104476634</c:v>
                </c:pt>
                <c:pt idx="128">
                  <c:v>685.6699856339826</c:v>
                </c:pt>
                <c:pt idx="129">
                  <c:v>798.3463640274732</c:v>
                </c:pt>
                <c:pt idx="130">
                  <c:v>631.656402255723</c:v>
                </c:pt>
                <c:pt idx="131">
                  <c:v>695.3956635232661</c:v>
                </c:pt>
                <c:pt idx="132">
                  <c:v>731.716567926552</c:v>
                </c:pt>
                <c:pt idx="133">
                  <c:v>840.3009215258384</c:v>
                </c:pt>
                <c:pt idx="134">
                  <c:v>845.1808296815087</c:v>
                </c:pt>
                <c:pt idx="135">
                  <c:v>1178.63190198328</c:v>
                </c:pt>
                <c:pt idx="136">
                  <c:v>846.0242459967313</c:v>
                </c:pt>
                <c:pt idx="137">
                  <c:v>880.981732549119</c:v>
                </c:pt>
                <c:pt idx="138">
                  <c:v>1031.688860520016</c:v>
                </c:pt>
                <c:pt idx="139">
                  <c:v>790.7438219552416</c:v>
                </c:pt>
                <c:pt idx="140">
                  <c:v>959.2991201200747</c:v>
                </c:pt>
                <c:pt idx="141">
                  <c:v>1840.308448759733</c:v>
                </c:pt>
                <c:pt idx="142">
                  <c:v>729.2742726777547</c:v>
                </c:pt>
                <c:pt idx="143">
                  <c:v>747.7529045458937</c:v>
                </c:pt>
                <c:pt idx="144">
                  <c:v>949.7569190426442</c:v>
                </c:pt>
                <c:pt idx="145">
                  <c:v>950.9375990274452</c:v>
                </c:pt>
                <c:pt idx="146">
                  <c:v>909.7955717871275</c:v>
                </c:pt>
                <c:pt idx="147">
                  <c:v>1026.049349465575</c:v>
                </c:pt>
                <c:pt idx="148">
                  <c:v>1013.608342995533</c:v>
                </c:pt>
                <c:pt idx="149">
                  <c:v>919.5558534752163</c:v>
                </c:pt>
                <c:pt idx="150">
                  <c:v>1045.535328628505</c:v>
                </c:pt>
                <c:pt idx="151">
                  <c:v>1230.529689486922</c:v>
                </c:pt>
                <c:pt idx="152">
                  <c:v>1836.056343980375</c:v>
                </c:pt>
                <c:pt idx="153">
                  <c:v>894.0797394550743</c:v>
                </c:pt>
                <c:pt idx="154">
                  <c:v>928.6598054388476</c:v>
                </c:pt>
                <c:pt idx="155">
                  <c:v>990.2703379837614</c:v>
                </c:pt>
                <c:pt idx="156">
                  <c:v>813.479371760872</c:v>
                </c:pt>
                <c:pt idx="157">
                  <c:v>2241.970291524281</c:v>
                </c:pt>
                <c:pt idx="158">
                  <c:v>954.2063741549291</c:v>
                </c:pt>
                <c:pt idx="159">
                  <c:v>1036.441898201411</c:v>
                </c:pt>
                <c:pt idx="160">
                  <c:v>2241.755701909805</c:v>
                </c:pt>
                <c:pt idx="161">
                  <c:v>1980.530552141272</c:v>
                </c:pt>
                <c:pt idx="162">
                  <c:v>1146.41558377237</c:v>
                </c:pt>
                <c:pt idx="163">
                  <c:v>964.230540538755</c:v>
                </c:pt>
                <c:pt idx="164">
                  <c:v>2175.053101966597</c:v>
                </c:pt>
                <c:pt idx="165">
                  <c:v>1019.299257679827</c:v>
                </c:pt>
                <c:pt idx="166">
                  <c:v>1024.920124224139</c:v>
                </c:pt>
                <c:pt idx="167">
                  <c:v>2431.758474920484</c:v>
                </c:pt>
                <c:pt idx="168">
                  <c:v>1164.235830570868</c:v>
                </c:pt>
                <c:pt idx="169">
                  <c:v>937.2528688157111</c:v>
                </c:pt>
                <c:pt idx="170">
                  <c:v>1072.852586614011</c:v>
                </c:pt>
                <c:pt idx="171">
                  <c:v>1229.833707847872</c:v>
                </c:pt>
                <c:pt idx="172">
                  <c:v>1041.223322120206</c:v>
                </c:pt>
                <c:pt idx="173">
                  <c:v>1426.724326401209</c:v>
                </c:pt>
                <c:pt idx="174">
                  <c:v>1059.426730314206</c:v>
                </c:pt>
                <c:pt idx="175">
                  <c:v>1342.988495959522</c:v>
                </c:pt>
                <c:pt idx="176">
                  <c:v>1387.330569096683</c:v>
                </c:pt>
                <c:pt idx="177">
                  <c:v>1440.884656496122</c:v>
                </c:pt>
                <c:pt idx="178">
                  <c:v>414.0243945712071</c:v>
                </c:pt>
                <c:pt idx="179">
                  <c:v>1432.749276728615</c:v>
                </c:pt>
                <c:pt idx="180">
                  <c:v>1122.205295130112</c:v>
                </c:pt>
                <c:pt idx="181">
                  <c:v>1338.994838893039</c:v>
                </c:pt>
                <c:pt idx="182">
                  <c:v>1163.151131133436</c:v>
                </c:pt>
                <c:pt idx="183">
                  <c:v>1070.795791409205</c:v>
                </c:pt>
                <c:pt idx="184">
                  <c:v>2484.100831210334</c:v>
                </c:pt>
                <c:pt idx="185">
                  <c:v>1379.176962281578</c:v>
                </c:pt>
                <c:pt idx="186">
                  <c:v>1139.74671388492</c:v>
                </c:pt>
                <c:pt idx="187">
                  <c:v>1136.268084122164</c:v>
                </c:pt>
                <c:pt idx="188">
                  <c:v>1075.584506014507</c:v>
                </c:pt>
                <c:pt idx="189">
                  <c:v>1055.830142070057</c:v>
                </c:pt>
                <c:pt idx="190">
                  <c:v>1467.816449304922</c:v>
                </c:pt>
                <c:pt idx="191">
                  <c:v>1395.05146913517</c:v>
                </c:pt>
                <c:pt idx="192">
                  <c:v>1077.396612933687</c:v>
                </c:pt>
                <c:pt idx="193">
                  <c:v>1863.511377877179</c:v>
                </c:pt>
                <c:pt idx="194">
                  <c:v>1279.410303830288</c:v>
                </c:pt>
                <c:pt idx="195">
                  <c:v>1470.357940243315</c:v>
                </c:pt>
                <c:pt idx="196">
                  <c:v>1366.627448089241</c:v>
                </c:pt>
                <c:pt idx="197">
                  <c:v>3050.186099103735</c:v>
                </c:pt>
                <c:pt idx="198">
                  <c:v>1490.854132128065</c:v>
                </c:pt>
                <c:pt idx="199">
                  <c:v>1526.278513701054</c:v>
                </c:pt>
                <c:pt idx="200">
                  <c:v>1057.050944867105</c:v>
                </c:pt>
                <c:pt idx="201">
                  <c:v>1596.327277906195</c:v>
                </c:pt>
                <c:pt idx="202">
                  <c:v>1680.384484563635</c:v>
                </c:pt>
                <c:pt idx="203">
                  <c:v>1430.413042061872</c:v>
                </c:pt>
                <c:pt idx="204">
                  <c:v>1132.190156845263</c:v>
                </c:pt>
                <c:pt idx="205">
                  <c:v>2.351570364217981</c:v>
                </c:pt>
                <c:pt idx="206">
                  <c:v>1155.819149610739</c:v>
                </c:pt>
                <c:pt idx="207">
                  <c:v>1270.52112142986</c:v>
                </c:pt>
                <c:pt idx="208">
                  <c:v>1660.99712505177</c:v>
                </c:pt>
                <c:pt idx="209">
                  <c:v>1569.000546391479</c:v>
                </c:pt>
                <c:pt idx="210">
                  <c:v>1155.321564442055</c:v>
                </c:pt>
                <c:pt idx="211">
                  <c:v>2545.804917908701</c:v>
                </c:pt>
                <c:pt idx="212">
                  <c:v>2797.112856548507</c:v>
                </c:pt>
                <c:pt idx="213">
                  <c:v>1405.825162614027</c:v>
                </c:pt>
                <c:pt idx="214">
                  <c:v>2008.714813295372</c:v>
                </c:pt>
                <c:pt idx="215">
                  <c:v>1747.219772084917</c:v>
                </c:pt>
                <c:pt idx="216">
                  <c:v>1489.61597673628</c:v>
                </c:pt>
                <c:pt idx="217">
                  <c:v>1427.43536024004</c:v>
                </c:pt>
                <c:pt idx="218">
                  <c:v>1838.786358631007</c:v>
                </c:pt>
                <c:pt idx="219">
                  <c:v>2431.805244426364</c:v>
                </c:pt>
                <c:pt idx="220">
                  <c:v>3670.127766767845</c:v>
                </c:pt>
                <c:pt idx="221">
                  <c:v>1403.33193218754</c:v>
                </c:pt>
                <c:pt idx="222">
                  <c:v>1843.32895809037</c:v>
                </c:pt>
                <c:pt idx="223">
                  <c:v>1274.888584257468</c:v>
                </c:pt>
                <c:pt idx="224">
                  <c:v>1834.603079789092</c:v>
                </c:pt>
                <c:pt idx="225">
                  <c:v>2195.098972576822</c:v>
                </c:pt>
                <c:pt idx="226">
                  <c:v>1853.220864734272</c:v>
                </c:pt>
                <c:pt idx="227">
                  <c:v>1972.097876838991</c:v>
                </c:pt>
                <c:pt idx="228">
                  <c:v>1920.989219242209</c:v>
                </c:pt>
                <c:pt idx="229">
                  <c:v>3658.857332214513</c:v>
                </c:pt>
                <c:pt idx="230">
                  <c:v>1721.673649899651</c:v>
                </c:pt>
                <c:pt idx="231">
                  <c:v>3672.337200959725</c:v>
                </c:pt>
                <c:pt idx="232">
                  <c:v>3467.736756184046</c:v>
                </c:pt>
                <c:pt idx="233">
                  <c:v>2015.672880123582</c:v>
                </c:pt>
                <c:pt idx="234">
                  <c:v>1573.703177996688</c:v>
                </c:pt>
                <c:pt idx="235">
                  <c:v>2405.301612146467</c:v>
                </c:pt>
                <c:pt idx="236">
                  <c:v>2189.6415794181</c:v>
                </c:pt>
                <c:pt idx="237">
                  <c:v>1968.24019724223</c:v>
                </c:pt>
                <c:pt idx="238">
                  <c:v>1807.643921413804</c:v>
                </c:pt>
                <c:pt idx="239">
                  <c:v>1851.121750629607</c:v>
                </c:pt>
                <c:pt idx="240">
                  <c:v>1552.016229157754</c:v>
                </c:pt>
                <c:pt idx="241">
                  <c:v>1928.792495507844</c:v>
                </c:pt>
                <c:pt idx="242">
                  <c:v>1980.910674265957</c:v>
                </c:pt>
                <c:pt idx="243">
                  <c:v>2214.437583435163</c:v>
                </c:pt>
                <c:pt idx="244">
                  <c:v>2739.922640283326</c:v>
                </c:pt>
                <c:pt idx="245">
                  <c:v>4608.23121279111</c:v>
                </c:pt>
                <c:pt idx="246">
                  <c:v>2887.221562529899</c:v>
                </c:pt>
                <c:pt idx="247">
                  <c:v>5088.243070902888</c:v>
                </c:pt>
                <c:pt idx="248">
                  <c:v>2697.854532206938</c:v>
                </c:pt>
                <c:pt idx="249">
                  <c:v>2489.906363524966</c:v>
                </c:pt>
              </c:numCache>
            </c:numRef>
          </c:yVal>
          <c:smooth val="0"/>
        </c:ser>
        <c:ser>
          <c:idx val="1"/>
          <c:order val="1"/>
          <c:tx>
            <c:v>Optimal</c:v>
          </c:tx>
          <c:marker>
            <c:symbol val="none"/>
          </c:marker>
          <c:xVal>
            <c:numRef>
              <c:f>Analysis!$AM$127:$AM$376</c:f>
              <c:numCache>
                <c:formatCode>General</c:formatCode>
                <c:ptCount val="250"/>
                <c:pt idx="0">
                  <c:v>7.49916</c:v>
                </c:pt>
                <c:pt idx="1">
                  <c:v>7.517952</c:v>
                </c:pt>
                <c:pt idx="2">
                  <c:v>7.51844</c:v>
                </c:pt>
                <c:pt idx="3">
                  <c:v>7.54272</c:v>
                </c:pt>
                <c:pt idx="4">
                  <c:v>7.546736</c:v>
                </c:pt>
                <c:pt idx="5">
                  <c:v>7.546736</c:v>
                </c:pt>
                <c:pt idx="6">
                  <c:v>7.563336</c:v>
                </c:pt>
                <c:pt idx="7">
                  <c:v>7.631068</c:v>
                </c:pt>
                <c:pt idx="8">
                  <c:v>7.696448</c:v>
                </c:pt>
                <c:pt idx="9">
                  <c:v>7.74556</c:v>
                </c:pt>
                <c:pt idx="10">
                  <c:v>7.805272</c:v>
                </c:pt>
                <c:pt idx="11">
                  <c:v>8.072468</c:v>
                </c:pt>
                <c:pt idx="12">
                  <c:v>8.088272</c:v>
                </c:pt>
                <c:pt idx="13">
                  <c:v>8.122208000000001</c:v>
                </c:pt>
                <c:pt idx="14">
                  <c:v>8.240344</c:v>
                </c:pt>
                <c:pt idx="15">
                  <c:v>8.240344</c:v>
                </c:pt>
                <c:pt idx="16">
                  <c:v>8.243872</c:v>
                </c:pt>
                <c:pt idx="17">
                  <c:v>8.339788</c:v>
                </c:pt>
                <c:pt idx="18">
                  <c:v>8.351744</c:v>
                </c:pt>
                <c:pt idx="19">
                  <c:v>8.3918</c:v>
                </c:pt>
                <c:pt idx="20">
                  <c:v>8.393568</c:v>
                </c:pt>
                <c:pt idx="21">
                  <c:v>8.420416</c:v>
                </c:pt>
                <c:pt idx="22">
                  <c:v>8.532928</c:v>
                </c:pt>
                <c:pt idx="23">
                  <c:v>8.546576</c:v>
                </c:pt>
                <c:pt idx="24">
                  <c:v>8.573968000000001</c:v>
                </c:pt>
                <c:pt idx="25">
                  <c:v>8.649544</c:v>
                </c:pt>
                <c:pt idx="26">
                  <c:v>8.658944</c:v>
                </c:pt>
                <c:pt idx="27">
                  <c:v>8.827992</c:v>
                </c:pt>
                <c:pt idx="28">
                  <c:v>8.8368</c:v>
                </c:pt>
                <c:pt idx="29">
                  <c:v>8.880636</c:v>
                </c:pt>
                <c:pt idx="30">
                  <c:v>8.886088</c:v>
                </c:pt>
                <c:pt idx="31">
                  <c:v>8.890356</c:v>
                </c:pt>
                <c:pt idx="32">
                  <c:v>8.890768</c:v>
                </c:pt>
                <c:pt idx="33">
                  <c:v>8.896288</c:v>
                </c:pt>
                <c:pt idx="34">
                  <c:v>8.912296</c:v>
                </c:pt>
                <c:pt idx="35">
                  <c:v>8.93048</c:v>
                </c:pt>
                <c:pt idx="36">
                  <c:v>8.972432</c:v>
                </c:pt>
                <c:pt idx="37">
                  <c:v>8.99886</c:v>
                </c:pt>
                <c:pt idx="38">
                  <c:v>9.023584</c:v>
                </c:pt>
                <c:pt idx="39">
                  <c:v>9.030620000000001</c:v>
                </c:pt>
                <c:pt idx="40">
                  <c:v>9.030620000000001</c:v>
                </c:pt>
                <c:pt idx="41">
                  <c:v>9.261096</c:v>
                </c:pt>
                <c:pt idx="42">
                  <c:v>9.286312000000001</c:v>
                </c:pt>
                <c:pt idx="43">
                  <c:v>9.32528</c:v>
                </c:pt>
                <c:pt idx="44">
                  <c:v>9.462432</c:v>
                </c:pt>
                <c:pt idx="45">
                  <c:v>9.499388</c:v>
                </c:pt>
                <c:pt idx="46">
                  <c:v>9.634792</c:v>
                </c:pt>
                <c:pt idx="47">
                  <c:v>9.634792</c:v>
                </c:pt>
                <c:pt idx="48">
                  <c:v>9.63702</c:v>
                </c:pt>
                <c:pt idx="49">
                  <c:v>9.818676</c:v>
                </c:pt>
                <c:pt idx="50">
                  <c:v>9.871208</c:v>
                </c:pt>
                <c:pt idx="51">
                  <c:v>9.871208</c:v>
                </c:pt>
                <c:pt idx="52">
                  <c:v>10.009744</c:v>
                </c:pt>
                <c:pt idx="53">
                  <c:v>10.034712</c:v>
                </c:pt>
                <c:pt idx="54">
                  <c:v>10.034712</c:v>
                </c:pt>
                <c:pt idx="55">
                  <c:v>10.045128</c:v>
                </c:pt>
                <c:pt idx="56">
                  <c:v>10.160468</c:v>
                </c:pt>
                <c:pt idx="57">
                  <c:v>10.171976</c:v>
                </c:pt>
                <c:pt idx="58">
                  <c:v>10.228944</c:v>
                </c:pt>
                <c:pt idx="59">
                  <c:v>10.333596</c:v>
                </c:pt>
                <c:pt idx="60">
                  <c:v>10.581856</c:v>
                </c:pt>
                <c:pt idx="61">
                  <c:v>10.581856</c:v>
                </c:pt>
                <c:pt idx="62">
                  <c:v>10.695852</c:v>
                </c:pt>
                <c:pt idx="63">
                  <c:v>10.748724</c:v>
                </c:pt>
                <c:pt idx="64">
                  <c:v>10.852616</c:v>
                </c:pt>
                <c:pt idx="65">
                  <c:v>10.942044</c:v>
                </c:pt>
                <c:pt idx="66">
                  <c:v>11.241432</c:v>
                </c:pt>
                <c:pt idx="67">
                  <c:v>11.241432</c:v>
                </c:pt>
                <c:pt idx="68">
                  <c:v>11.371188</c:v>
                </c:pt>
                <c:pt idx="69">
                  <c:v>11.533452</c:v>
                </c:pt>
                <c:pt idx="70">
                  <c:v>11.533452</c:v>
                </c:pt>
                <c:pt idx="71">
                  <c:v>11.533452</c:v>
                </c:pt>
                <c:pt idx="72">
                  <c:v>11.533452</c:v>
                </c:pt>
                <c:pt idx="73">
                  <c:v>11.533452</c:v>
                </c:pt>
                <c:pt idx="74">
                  <c:v>11.535568</c:v>
                </c:pt>
                <c:pt idx="75">
                  <c:v>11.542256</c:v>
                </c:pt>
                <c:pt idx="76">
                  <c:v>11.6688</c:v>
                </c:pt>
                <c:pt idx="77">
                  <c:v>11.678408</c:v>
                </c:pt>
                <c:pt idx="78">
                  <c:v>11.722128</c:v>
                </c:pt>
                <c:pt idx="79">
                  <c:v>11.737704</c:v>
                </c:pt>
                <c:pt idx="80">
                  <c:v>11.847408</c:v>
                </c:pt>
                <c:pt idx="81">
                  <c:v>11.85256</c:v>
                </c:pt>
                <c:pt idx="82">
                  <c:v>11.886884</c:v>
                </c:pt>
                <c:pt idx="83">
                  <c:v>11.902296</c:v>
                </c:pt>
                <c:pt idx="84">
                  <c:v>11.903084</c:v>
                </c:pt>
                <c:pt idx="85">
                  <c:v>11.967132</c:v>
                </c:pt>
                <c:pt idx="86">
                  <c:v>11.97396</c:v>
                </c:pt>
                <c:pt idx="87">
                  <c:v>12.014472</c:v>
                </c:pt>
                <c:pt idx="88">
                  <c:v>12.412816</c:v>
                </c:pt>
                <c:pt idx="89">
                  <c:v>12.504792</c:v>
                </c:pt>
                <c:pt idx="90">
                  <c:v>12.601128</c:v>
                </c:pt>
                <c:pt idx="91">
                  <c:v>12.601128</c:v>
                </c:pt>
                <c:pt idx="92">
                  <c:v>12.630612</c:v>
                </c:pt>
                <c:pt idx="93">
                  <c:v>13.024928</c:v>
                </c:pt>
                <c:pt idx="94">
                  <c:v>13.040132</c:v>
                </c:pt>
                <c:pt idx="95">
                  <c:v>13.160064</c:v>
                </c:pt>
                <c:pt idx="96">
                  <c:v>13.31024</c:v>
                </c:pt>
                <c:pt idx="97">
                  <c:v>13.31024</c:v>
                </c:pt>
                <c:pt idx="98">
                  <c:v>13.31036</c:v>
                </c:pt>
                <c:pt idx="99">
                  <c:v>13.31036</c:v>
                </c:pt>
                <c:pt idx="100">
                  <c:v>13.31036</c:v>
                </c:pt>
                <c:pt idx="101">
                  <c:v>13.31036</c:v>
                </c:pt>
                <c:pt idx="102">
                  <c:v>13.31036</c:v>
                </c:pt>
                <c:pt idx="103">
                  <c:v>13.31036</c:v>
                </c:pt>
                <c:pt idx="104">
                  <c:v>13.31036</c:v>
                </c:pt>
                <c:pt idx="105">
                  <c:v>13.31036</c:v>
                </c:pt>
                <c:pt idx="106">
                  <c:v>13.31036</c:v>
                </c:pt>
                <c:pt idx="107">
                  <c:v>13.31036</c:v>
                </c:pt>
                <c:pt idx="108">
                  <c:v>13.31036</c:v>
                </c:pt>
                <c:pt idx="109">
                  <c:v>13.31036</c:v>
                </c:pt>
                <c:pt idx="110">
                  <c:v>13.495656</c:v>
                </c:pt>
                <c:pt idx="111">
                  <c:v>13.6632</c:v>
                </c:pt>
                <c:pt idx="112">
                  <c:v>13.70828</c:v>
                </c:pt>
                <c:pt idx="113">
                  <c:v>13.70828</c:v>
                </c:pt>
                <c:pt idx="114">
                  <c:v>13.9994</c:v>
                </c:pt>
                <c:pt idx="115">
                  <c:v>14.161792</c:v>
                </c:pt>
                <c:pt idx="116">
                  <c:v>14.17872</c:v>
                </c:pt>
                <c:pt idx="117">
                  <c:v>14.201784</c:v>
                </c:pt>
                <c:pt idx="118">
                  <c:v>14.275072</c:v>
                </c:pt>
                <c:pt idx="119">
                  <c:v>14.318808</c:v>
                </c:pt>
                <c:pt idx="120">
                  <c:v>14.702168</c:v>
                </c:pt>
                <c:pt idx="121">
                  <c:v>14.721016</c:v>
                </c:pt>
                <c:pt idx="122">
                  <c:v>14.85832</c:v>
                </c:pt>
                <c:pt idx="123">
                  <c:v>14.927192</c:v>
                </c:pt>
                <c:pt idx="124">
                  <c:v>14.974296</c:v>
                </c:pt>
                <c:pt idx="125">
                  <c:v>15.1188</c:v>
                </c:pt>
                <c:pt idx="126">
                  <c:v>15.127864</c:v>
                </c:pt>
                <c:pt idx="127">
                  <c:v>15.14544</c:v>
                </c:pt>
                <c:pt idx="128">
                  <c:v>15.381064</c:v>
                </c:pt>
                <c:pt idx="129">
                  <c:v>15.424412</c:v>
                </c:pt>
                <c:pt idx="130">
                  <c:v>15.47624</c:v>
                </c:pt>
                <c:pt idx="131">
                  <c:v>15.662688</c:v>
                </c:pt>
                <c:pt idx="132">
                  <c:v>15.908352</c:v>
                </c:pt>
                <c:pt idx="133">
                  <c:v>16.338912</c:v>
                </c:pt>
                <c:pt idx="134">
                  <c:v>16.400352</c:v>
                </c:pt>
                <c:pt idx="135">
                  <c:v>16.47988</c:v>
                </c:pt>
                <c:pt idx="136">
                  <c:v>16.481364</c:v>
                </c:pt>
                <c:pt idx="137">
                  <c:v>16.496104</c:v>
                </c:pt>
                <c:pt idx="138">
                  <c:v>16.657608</c:v>
                </c:pt>
                <c:pt idx="139">
                  <c:v>16.724416</c:v>
                </c:pt>
                <c:pt idx="140">
                  <c:v>17.105688</c:v>
                </c:pt>
                <c:pt idx="141">
                  <c:v>17.448556</c:v>
                </c:pt>
                <c:pt idx="142">
                  <c:v>17.672768</c:v>
                </c:pt>
                <c:pt idx="143">
                  <c:v>17.825156</c:v>
                </c:pt>
                <c:pt idx="144">
                  <c:v>17.909816</c:v>
                </c:pt>
                <c:pt idx="145">
                  <c:v>17.98266</c:v>
                </c:pt>
                <c:pt idx="146">
                  <c:v>18.006696</c:v>
                </c:pt>
                <c:pt idx="147">
                  <c:v>18.26872</c:v>
                </c:pt>
                <c:pt idx="148">
                  <c:v>18.27184</c:v>
                </c:pt>
                <c:pt idx="149">
                  <c:v>18.289216</c:v>
                </c:pt>
                <c:pt idx="150">
                  <c:v>18.331216</c:v>
                </c:pt>
                <c:pt idx="151">
                  <c:v>18.3328</c:v>
                </c:pt>
                <c:pt idx="152">
                  <c:v>18.459416</c:v>
                </c:pt>
                <c:pt idx="153">
                  <c:v>18.739728</c:v>
                </c:pt>
                <c:pt idx="154">
                  <c:v>18.739728</c:v>
                </c:pt>
                <c:pt idx="155">
                  <c:v>19.329648</c:v>
                </c:pt>
                <c:pt idx="156">
                  <c:v>19.410668</c:v>
                </c:pt>
                <c:pt idx="157">
                  <c:v>19.587856</c:v>
                </c:pt>
                <c:pt idx="158">
                  <c:v>19.743184</c:v>
                </c:pt>
                <c:pt idx="159">
                  <c:v>19.964476</c:v>
                </c:pt>
                <c:pt idx="160">
                  <c:v>20.003072</c:v>
                </c:pt>
                <c:pt idx="161">
                  <c:v>20.060744</c:v>
                </c:pt>
                <c:pt idx="162">
                  <c:v>20.078368</c:v>
                </c:pt>
                <c:pt idx="163">
                  <c:v>20.170696</c:v>
                </c:pt>
                <c:pt idx="164">
                  <c:v>20.563468</c:v>
                </c:pt>
                <c:pt idx="165">
                  <c:v>20.904428</c:v>
                </c:pt>
                <c:pt idx="166">
                  <c:v>21.000496</c:v>
                </c:pt>
                <c:pt idx="167">
                  <c:v>21.163712</c:v>
                </c:pt>
                <c:pt idx="168">
                  <c:v>21.21642</c:v>
                </c:pt>
                <c:pt idx="169">
                  <c:v>21.249488</c:v>
                </c:pt>
                <c:pt idx="170">
                  <c:v>21.249488</c:v>
                </c:pt>
                <c:pt idx="171">
                  <c:v>21.508056</c:v>
                </c:pt>
                <c:pt idx="172">
                  <c:v>21.77872</c:v>
                </c:pt>
                <c:pt idx="173">
                  <c:v>21.797008</c:v>
                </c:pt>
                <c:pt idx="174">
                  <c:v>21.861984</c:v>
                </c:pt>
                <c:pt idx="175">
                  <c:v>22.035544</c:v>
                </c:pt>
                <c:pt idx="176">
                  <c:v>22.134812</c:v>
                </c:pt>
                <c:pt idx="177">
                  <c:v>22.23156</c:v>
                </c:pt>
                <c:pt idx="178">
                  <c:v>22.517248</c:v>
                </c:pt>
                <c:pt idx="179">
                  <c:v>22.578608</c:v>
                </c:pt>
                <c:pt idx="180">
                  <c:v>23.070884</c:v>
                </c:pt>
                <c:pt idx="181">
                  <c:v>23.294416</c:v>
                </c:pt>
                <c:pt idx="182">
                  <c:v>23.353488</c:v>
                </c:pt>
                <c:pt idx="183">
                  <c:v>23.354664</c:v>
                </c:pt>
                <c:pt idx="184">
                  <c:v>23.371844</c:v>
                </c:pt>
                <c:pt idx="185">
                  <c:v>23.403972</c:v>
                </c:pt>
                <c:pt idx="186">
                  <c:v>23.450524</c:v>
                </c:pt>
                <c:pt idx="187">
                  <c:v>24.088992</c:v>
                </c:pt>
                <c:pt idx="188">
                  <c:v>24.204992</c:v>
                </c:pt>
                <c:pt idx="189">
                  <c:v>24.204992</c:v>
                </c:pt>
                <c:pt idx="190">
                  <c:v>24.365624</c:v>
                </c:pt>
                <c:pt idx="191">
                  <c:v>24.415672</c:v>
                </c:pt>
                <c:pt idx="192">
                  <c:v>24.480188</c:v>
                </c:pt>
                <c:pt idx="193">
                  <c:v>24.539632</c:v>
                </c:pt>
                <c:pt idx="194">
                  <c:v>24.605092</c:v>
                </c:pt>
                <c:pt idx="195">
                  <c:v>24.790952</c:v>
                </c:pt>
                <c:pt idx="196">
                  <c:v>25.25552</c:v>
                </c:pt>
                <c:pt idx="197">
                  <c:v>25.554096</c:v>
                </c:pt>
                <c:pt idx="198">
                  <c:v>25.638172</c:v>
                </c:pt>
                <c:pt idx="199">
                  <c:v>26.006968</c:v>
                </c:pt>
                <c:pt idx="200">
                  <c:v>26.3168</c:v>
                </c:pt>
                <c:pt idx="201">
                  <c:v>26.605828</c:v>
                </c:pt>
                <c:pt idx="202">
                  <c:v>26.82336</c:v>
                </c:pt>
                <c:pt idx="203">
                  <c:v>26.994992</c:v>
                </c:pt>
                <c:pt idx="204">
                  <c:v>27.331084</c:v>
                </c:pt>
                <c:pt idx="205">
                  <c:v>27.354032</c:v>
                </c:pt>
                <c:pt idx="206">
                  <c:v>27.477812</c:v>
                </c:pt>
                <c:pt idx="207">
                  <c:v>27.5272</c:v>
                </c:pt>
                <c:pt idx="208">
                  <c:v>27.908452</c:v>
                </c:pt>
                <c:pt idx="209">
                  <c:v>27.941312</c:v>
                </c:pt>
                <c:pt idx="210">
                  <c:v>28.367104</c:v>
                </c:pt>
                <c:pt idx="211">
                  <c:v>28.608836</c:v>
                </c:pt>
                <c:pt idx="212">
                  <c:v>28.728456</c:v>
                </c:pt>
                <c:pt idx="213">
                  <c:v>28.984216</c:v>
                </c:pt>
                <c:pt idx="214">
                  <c:v>29.19786</c:v>
                </c:pt>
                <c:pt idx="215">
                  <c:v>29.405088</c:v>
                </c:pt>
                <c:pt idx="216">
                  <c:v>29.424712</c:v>
                </c:pt>
                <c:pt idx="217">
                  <c:v>29.5946</c:v>
                </c:pt>
                <c:pt idx="218">
                  <c:v>29.648688</c:v>
                </c:pt>
                <c:pt idx="219">
                  <c:v>29.742912</c:v>
                </c:pt>
                <c:pt idx="220">
                  <c:v>30.211848</c:v>
                </c:pt>
                <c:pt idx="221">
                  <c:v>30.54226</c:v>
                </c:pt>
                <c:pt idx="222">
                  <c:v>30.674248</c:v>
                </c:pt>
                <c:pt idx="223">
                  <c:v>30.95396</c:v>
                </c:pt>
                <c:pt idx="224">
                  <c:v>31.280808</c:v>
                </c:pt>
                <c:pt idx="225">
                  <c:v>31.6608</c:v>
                </c:pt>
                <c:pt idx="226">
                  <c:v>32.854596</c:v>
                </c:pt>
                <c:pt idx="227">
                  <c:v>33.012384</c:v>
                </c:pt>
                <c:pt idx="228">
                  <c:v>33.012384</c:v>
                </c:pt>
                <c:pt idx="229">
                  <c:v>33.128048</c:v>
                </c:pt>
                <c:pt idx="230">
                  <c:v>33.225288</c:v>
                </c:pt>
                <c:pt idx="231">
                  <c:v>33.388024</c:v>
                </c:pt>
                <c:pt idx="232">
                  <c:v>33.388024</c:v>
                </c:pt>
                <c:pt idx="233">
                  <c:v>33.428136</c:v>
                </c:pt>
                <c:pt idx="234">
                  <c:v>34.193872</c:v>
                </c:pt>
                <c:pt idx="235">
                  <c:v>34.535664</c:v>
                </c:pt>
                <c:pt idx="236">
                  <c:v>34.61448</c:v>
                </c:pt>
                <c:pt idx="237">
                  <c:v>34.614888</c:v>
                </c:pt>
                <c:pt idx="238">
                  <c:v>34.65158</c:v>
                </c:pt>
                <c:pt idx="239">
                  <c:v>34.996952</c:v>
                </c:pt>
                <c:pt idx="240">
                  <c:v>35.650912</c:v>
                </c:pt>
                <c:pt idx="241">
                  <c:v>35.893404</c:v>
                </c:pt>
                <c:pt idx="242">
                  <c:v>35.995176</c:v>
                </c:pt>
                <c:pt idx="243">
                  <c:v>38.060788</c:v>
                </c:pt>
                <c:pt idx="244">
                  <c:v>38.169924</c:v>
                </c:pt>
                <c:pt idx="245">
                  <c:v>38.241056</c:v>
                </c:pt>
                <c:pt idx="246">
                  <c:v>38.3248</c:v>
                </c:pt>
                <c:pt idx="247">
                  <c:v>38.642472</c:v>
                </c:pt>
                <c:pt idx="248">
                  <c:v>38.94822</c:v>
                </c:pt>
                <c:pt idx="249">
                  <c:v>38.958456</c:v>
                </c:pt>
              </c:numCache>
            </c:numRef>
          </c:xVal>
          <c:yVal>
            <c:numRef>
              <c:f>Analysis!$AP$127:$AP$376</c:f>
              <c:numCache>
                <c:formatCode>0.0000</c:formatCode>
                <c:ptCount val="250"/>
                <c:pt idx="0">
                  <c:v>1.333333333333333</c:v>
                </c:pt>
                <c:pt idx="1">
                  <c:v>1.333333333333333</c:v>
                </c:pt>
                <c:pt idx="2">
                  <c:v>1.333333333333333</c:v>
                </c:pt>
                <c:pt idx="3">
                  <c:v>1.333333333333333</c:v>
                </c:pt>
                <c:pt idx="4">
                  <c:v>1.333333333333333</c:v>
                </c:pt>
                <c:pt idx="5">
                  <c:v>1.333333333333333</c:v>
                </c:pt>
                <c:pt idx="6">
                  <c:v>1.333333333333333</c:v>
                </c:pt>
                <c:pt idx="7">
                  <c:v>1.333333333333333</c:v>
                </c:pt>
                <c:pt idx="8">
                  <c:v>1.333333333333333</c:v>
                </c:pt>
                <c:pt idx="9">
                  <c:v>1.333333333333333</c:v>
                </c:pt>
                <c:pt idx="10">
                  <c:v>1.333333333333333</c:v>
                </c:pt>
                <c:pt idx="11">
                  <c:v>1.333333333333333</c:v>
                </c:pt>
                <c:pt idx="12">
                  <c:v>1.333333333333333</c:v>
                </c:pt>
                <c:pt idx="13">
                  <c:v>1.333333333333333</c:v>
                </c:pt>
                <c:pt idx="14">
                  <c:v>1.333333333333333</c:v>
                </c:pt>
                <c:pt idx="15">
                  <c:v>1.333333333333333</c:v>
                </c:pt>
                <c:pt idx="16">
                  <c:v>1.333333333333333</c:v>
                </c:pt>
                <c:pt idx="17">
                  <c:v>1.333333333333333</c:v>
                </c:pt>
                <c:pt idx="18">
                  <c:v>1.333333333333333</c:v>
                </c:pt>
                <c:pt idx="19">
                  <c:v>1.333333333333333</c:v>
                </c:pt>
                <c:pt idx="20">
                  <c:v>1.333333333333333</c:v>
                </c:pt>
                <c:pt idx="21">
                  <c:v>1.333333333333333</c:v>
                </c:pt>
                <c:pt idx="22">
                  <c:v>1.333333333333333</c:v>
                </c:pt>
                <c:pt idx="23">
                  <c:v>1.333333333333333</c:v>
                </c:pt>
                <c:pt idx="24">
                  <c:v>1.333333333333333</c:v>
                </c:pt>
                <c:pt idx="25">
                  <c:v>1.333333333333333</c:v>
                </c:pt>
                <c:pt idx="26">
                  <c:v>1.333333333333333</c:v>
                </c:pt>
                <c:pt idx="27">
                  <c:v>1.333333333333333</c:v>
                </c:pt>
                <c:pt idx="29">
                  <c:v>1.333333333333333</c:v>
                </c:pt>
                <c:pt idx="30">
                  <c:v>1.333333333333333</c:v>
                </c:pt>
                <c:pt idx="31">
                  <c:v>1.333333333333333</c:v>
                </c:pt>
                <c:pt idx="32">
                  <c:v>1.333333333333333</c:v>
                </c:pt>
                <c:pt idx="33">
                  <c:v>1.333333333333333</c:v>
                </c:pt>
                <c:pt idx="34">
                  <c:v>1.333333333333333</c:v>
                </c:pt>
                <c:pt idx="35">
                  <c:v>1.333333333333333</c:v>
                </c:pt>
                <c:pt idx="36">
                  <c:v>1.333333333333333</c:v>
                </c:pt>
                <c:pt idx="37">
                  <c:v>1.333333333333333</c:v>
                </c:pt>
                <c:pt idx="38">
                  <c:v>1.333333333333333</c:v>
                </c:pt>
                <c:pt idx="39">
                  <c:v>1.333333333333333</c:v>
                </c:pt>
                <c:pt idx="40">
                  <c:v>1.333333333333333</c:v>
                </c:pt>
                <c:pt idx="41">
                  <c:v>1.333333333333333</c:v>
                </c:pt>
                <c:pt idx="42">
                  <c:v>1.333333333333333</c:v>
                </c:pt>
                <c:pt idx="43">
                  <c:v>1.333333333333333</c:v>
                </c:pt>
                <c:pt idx="44">
                  <c:v>1.333333333333333</c:v>
                </c:pt>
                <c:pt idx="45">
                  <c:v>1.333333333333333</c:v>
                </c:pt>
                <c:pt idx="46">
                  <c:v>1.333333333333333</c:v>
                </c:pt>
                <c:pt idx="47">
                  <c:v>1.333333333333333</c:v>
                </c:pt>
                <c:pt idx="48">
                  <c:v>1.333333333333333</c:v>
                </c:pt>
                <c:pt idx="49">
                  <c:v>1.333333333333333</c:v>
                </c:pt>
                <c:pt idx="50">
                  <c:v>1.333333333333333</c:v>
                </c:pt>
                <c:pt idx="51">
                  <c:v>1.333333333333333</c:v>
                </c:pt>
                <c:pt idx="52">
                  <c:v>1.333333333333333</c:v>
                </c:pt>
                <c:pt idx="53">
                  <c:v>1.333333333333333</c:v>
                </c:pt>
                <c:pt idx="54">
                  <c:v>1.333333333333333</c:v>
                </c:pt>
                <c:pt idx="55">
                  <c:v>1.333333333333333</c:v>
                </c:pt>
                <c:pt idx="57">
                  <c:v>1.333333333333333</c:v>
                </c:pt>
                <c:pt idx="58">
                  <c:v>1.333333333333333</c:v>
                </c:pt>
                <c:pt idx="59">
                  <c:v>1.333333333333333</c:v>
                </c:pt>
                <c:pt idx="60">
                  <c:v>1.333333333333333</c:v>
                </c:pt>
                <c:pt idx="61">
                  <c:v>1.333333333333333</c:v>
                </c:pt>
                <c:pt idx="62">
                  <c:v>1.333333333333333</c:v>
                </c:pt>
                <c:pt idx="63">
                  <c:v>1.333333333333333</c:v>
                </c:pt>
                <c:pt idx="64">
                  <c:v>1.333333333333333</c:v>
                </c:pt>
                <c:pt idx="65">
                  <c:v>1.333333333333333</c:v>
                </c:pt>
                <c:pt idx="66">
                  <c:v>1.333333333333333</c:v>
                </c:pt>
                <c:pt idx="67">
                  <c:v>1.333333333333333</c:v>
                </c:pt>
                <c:pt idx="68">
                  <c:v>1.333333333333333</c:v>
                </c:pt>
                <c:pt idx="69">
                  <c:v>1.333333333333333</c:v>
                </c:pt>
                <c:pt idx="70">
                  <c:v>1.333333333333333</c:v>
                </c:pt>
                <c:pt idx="71">
                  <c:v>1.333333333333333</c:v>
                </c:pt>
                <c:pt idx="72">
                  <c:v>1.333333333333333</c:v>
                </c:pt>
                <c:pt idx="73">
                  <c:v>1.333333333333333</c:v>
                </c:pt>
                <c:pt idx="74">
                  <c:v>1.333333333333333</c:v>
                </c:pt>
                <c:pt idx="75">
                  <c:v>1.333333333333333</c:v>
                </c:pt>
                <c:pt idx="76">
                  <c:v>1.333333333333333</c:v>
                </c:pt>
                <c:pt idx="77">
                  <c:v>1.333333333333333</c:v>
                </c:pt>
                <c:pt idx="78">
                  <c:v>1.333333333333333</c:v>
                </c:pt>
                <c:pt idx="79">
                  <c:v>1.333333333333333</c:v>
                </c:pt>
                <c:pt idx="81">
                  <c:v>1.333333333333333</c:v>
                </c:pt>
                <c:pt idx="82">
                  <c:v>1.333333333333333</c:v>
                </c:pt>
                <c:pt idx="83">
                  <c:v>1.333333333333333</c:v>
                </c:pt>
                <c:pt idx="84">
                  <c:v>1.333333333333333</c:v>
                </c:pt>
                <c:pt idx="85">
                  <c:v>1.333333333333333</c:v>
                </c:pt>
                <c:pt idx="86">
                  <c:v>1.333333333333333</c:v>
                </c:pt>
                <c:pt idx="87">
                  <c:v>1.333333333333333</c:v>
                </c:pt>
                <c:pt idx="88">
                  <c:v>1.333333333333333</c:v>
                </c:pt>
                <c:pt idx="89">
                  <c:v>1.333333333333333</c:v>
                </c:pt>
                <c:pt idx="90">
                  <c:v>1.333333333333333</c:v>
                </c:pt>
                <c:pt idx="91">
                  <c:v>1.333333333333333</c:v>
                </c:pt>
                <c:pt idx="92">
                  <c:v>1.333333333333333</c:v>
                </c:pt>
                <c:pt idx="93">
                  <c:v>1.333333333333333</c:v>
                </c:pt>
                <c:pt idx="94">
                  <c:v>1.333333333333333</c:v>
                </c:pt>
                <c:pt idx="95">
                  <c:v>1.333333333333333</c:v>
                </c:pt>
                <c:pt idx="96">
                  <c:v>1.333333333333333</c:v>
                </c:pt>
                <c:pt idx="97">
                  <c:v>1.333333333333333</c:v>
                </c:pt>
                <c:pt idx="98">
                  <c:v>1.333333333333333</c:v>
                </c:pt>
                <c:pt idx="99">
                  <c:v>1.333333333333333</c:v>
                </c:pt>
                <c:pt idx="100">
                  <c:v>1.333333333333333</c:v>
                </c:pt>
                <c:pt idx="101">
                  <c:v>1.333333333333333</c:v>
                </c:pt>
                <c:pt idx="102">
                  <c:v>1.333333333333333</c:v>
                </c:pt>
                <c:pt idx="103">
                  <c:v>1.333333333333333</c:v>
                </c:pt>
                <c:pt idx="104">
                  <c:v>1.333333333333333</c:v>
                </c:pt>
                <c:pt idx="105">
                  <c:v>1.333333333333333</c:v>
                </c:pt>
                <c:pt idx="106">
                  <c:v>1.333333333333333</c:v>
                </c:pt>
                <c:pt idx="107">
                  <c:v>1.333333333333333</c:v>
                </c:pt>
                <c:pt idx="108">
                  <c:v>1.333333333333333</c:v>
                </c:pt>
                <c:pt idx="109">
                  <c:v>1.333333333333333</c:v>
                </c:pt>
                <c:pt idx="110">
                  <c:v>1.333333333333333</c:v>
                </c:pt>
                <c:pt idx="111">
                  <c:v>1.333333333333333</c:v>
                </c:pt>
                <c:pt idx="112">
                  <c:v>1.333333333333333</c:v>
                </c:pt>
                <c:pt idx="113">
                  <c:v>1.333333333333333</c:v>
                </c:pt>
                <c:pt idx="114">
                  <c:v>1.333333333333333</c:v>
                </c:pt>
                <c:pt idx="116">
                  <c:v>1.333333333333333</c:v>
                </c:pt>
                <c:pt idx="117">
                  <c:v>1.333333333333333</c:v>
                </c:pt>
                <c:pt idx="118">
                  <c:v>1.333333333333333</c:v>
                </c:pt>
                <c:pt idx="119">
                  <c:v>1.333333333333333</c:v>
                </c:pt>
                <c:pt idx="120">
                  <c:v>1.333333333333333</c:v>
                </c:pt>
                <c:pt idx="121">
                  <c:v>1.333333333333333</c:v>
                </c:pt>
                <c:pt idx="122">
                  <c:v>1.333333333333333</c:v>
                </c:pt>
                <c:pt idx="123">
                  <c:v>1.333333333333333</c:v>
                </c:pt>
                <c:pt idx="124">
                  <c:v>1.333333333333333</c:v>
                </c:pt>
                <c:pt idx="125">
                  <c:v>1.333333333333333</c:v>
                </c:pt>
                <c:pt idx="126">
                  <c:v>1.333333333333333</c:v>
                </c:pt>
                <c:pt idx="127">
                  <c:v>1.333333333333333</c:v>
                </c:pt>
                <c:pt idx="128">
                  <c:v>1.333333333333333</c:v>
                </c:pt>
                <c:pt idx="129">
                  <c:v>1.333333333333333</c:v>
                </c:pt>
                <c:pt idx="130">
                  <c:v>1.333333333333333</c:v>
                </c:pt>
                <c:pt idx="131">
                  <c:v>1.333333333333333</c:v>
                </c:pt>
                <c:pt idx="132">
                  <c:v>1.333333333333333</c:v>
                </c:pt>
                <c:pt idx="133">
                  <c:v>1.333333333333333</c:v>
                </c:pt>
                <c:pt idx="134">
                  <c:v>1.333333333333333</c:v>
                </c:pt>
                <c:pt idx="135">
                  <c:v>1.333333333333333</c:v>
                </c:pt>
                <c:pt idx="136">
                  <c:v>1.333333333333333</c:v>
                </c:pt>
                <c:pt idx="137">
                  <c:v>1.333333333333333</c:v>
                </c:pt>
                <c:pt idx="138">
                  <c:v>1.333333333333333</c:v>
                </c:pt>
                <c:pt idx="139">
                  <c:v>1.333333333333333</c:v>
                </c:pt>
                <c:pt idx="140">
                  <c:v>1.333333333333333</c:v>
                </c:pt>
                <c:pt idx="141">
                  <c:v>1.333333333333333</c:v>
                </c:pt>
                <c:pt idx="142">
                  <c:v>1.333333333333333</c:v>
                </c:pt>
                <c:pt idx="143">
                  <c:v>1.333333333333333</c:v>
                </c:pt>
                <c:pt idx="144">
                  <c:v>1.333333333333333</c:v>
                </c:pt>
                <c:pt idx="145">
                  <c:v>1.333333333333333</c:v>
                </c:pt>
                <c:pt idx="146">
                  <c:v>1.333333333333333</c:v>
                </c:pt>
                <c:pt idx="147">
                  <c:v>1.333333333333333</c:v>
                </c:pt>
                <c:pt idx="148">
                  <c:v>1.333333333333333</c:v>
                </c:pt>
                <c:pt idx="149">
                  <c:v>1.333333333333333</c:v>
                </c:pt>
                <c:pt idx="150">
                  <c:v>1.333333333333333</c:v>
                </c:pt>
                <c:pt idx="151">
                  <c:v>1.333333333333333</c:v>
                </c:pt>
                <c:pt idx="152">
                  <c:v>1.333333333333333</c:v>
                </c:pt>
                <c:pt idx="155">
                  <c:v>1.333333333333333</c:v>
                </c:pt>
                <c:pt idx="156">
                  <c:v>1.333333333333333</c:v>
                </c:pt>
                <c:pt idx="157">
                  <c:v>1.333333333333333</c:v>
                </c:pt>
                <c:pt idx="158">
                  <c:v>1.333333333333333</c:v>
                </c:pt>
                <c:pt idx="159">
                  <c:v>1.333333333333333</c:v>
                </c:pt>
                <c:pt idx="160">
                  <c:v>1.333333333333333</c:v>
                </c:pt>
                <c:pt idx="161">
                  <c:v>1.333333333333333</c:v>
                </c:pt>
                <c:pt idx="162">
                  <c:v>1.333333333333333</c:v>
                </c:pt>
                <c:pt idx="163">
                  <c:v>1.333333333333333</c:v>
                </c:pt>
                <c:pt idx="165">
                  <c:v>1.333333333333333</c:v>
                </c:pt>
                <c:pt idx="166">
                  <c:v>1.333333333333333</c:v>
                </c:pt>
                <c:pt idx="167">
                  <c:v>1.333333333333333</c:v>
                </c:pt>
                <c:pt idx="168">
                  <c:v>1.333333333333333</c:v>
                </c:pt>
                <c:pt idx="169">
                  <c:v>1.333333333333333</c:v>
                </c:pt>
                <c:pt idx="170">
                  <c:v>1.333333333333333</c:v>
                </c:pt>
                <c:pt idx="171">
                  <c:v>1.333333333333333</c:v>
                </c:pt>
                <c:pt idx="172">
                  <c:v>1.333333333333333</c:v>
                </c:pt>
                <c:pt idx="173">
                  <c:v>1.333333333333333</c:v>
                </c:pt>
                <c:pt idx="174">
                  <c:v>1.333333333333333</c:v>
                </c:pt>
                <c:pt idx="175">
                  <c:v>1.333333333333333</c:v>
                </c:pt>
                <c:pt idx="176">
                  <c:v>1.333333333333333</c:v>
                </c:pt>
                <c:pt idx="177">
                  <c:v>1.333333333333333</c:v>
                </c:pt>
                <c:pt idx="178">
                  <c:v>1.333333333333333</c:v>
                </c:pt>
                <c:pt idx="179">
                  <c:v>1.333333333333333</c:v>
                </c:pt>
                <c:pt idx="180">
                  <c:v>1.333333333333333</c:v>
                </c:pt>
                <c:pt idx="181">
                  <c:v>1.333333333333333</c:v>
                </c:pt>
                <c:pt idx="182">
                  <c:v>1.333333333333333</c:v>
                </c:pt>
                <c:pt idx="183">
                  <c:v>1.333333333333333</c:v>
                </c:pt>
                <c:pt idx="184">
                  <c:v>1.333333333333333</c:v>
                </c:pt>
                <c:pt idx="185">
                  <c:v>1.333333333333333</c:v>
                </c:pt>
                <c:pt idx="186">
                  <c:v>1.333333333333333</c:v>
                </c:pt>
                <c:pt idx="187">
                  <c:v>1.333333333333333</c:v>
                </c:pt>
                <c:pt idx="188">
                  <c:v>1.333333333333333</c:v>
                </c:pt>
                <c:pt idx="189">
                  <c:v>1.333333333333333</c:v>
                </c:pt>
                <c:pt idx="190">
                  <c:v>1.333333333333333</c:v>
                </c:pt>
                <c:pt idx="191">
                  <c:v>1.333333333333333</c:v>
                </c:pt>
                <c:pt idx="192">
                  <c:v>1.333333333333333</c:v>
                </c:pt>
                <c:pt idx="193">
                  <c:v>1.333333333333333</c:v>
                </c:pt>
                <c:pt idx="194">
                  <c:v>1.333333333333333</c:v>
                </c:pt>
                <c:pt idx="195">
                  <c:v>1.333333333333333</c:v>
                </c:pt>
                <c:pt idx="196">
                  <c:v>1.333333333333333</c:v>
                </c:pt>
                <c:pt idx="197">
                  <c:v>1.333333333333333</c:v>
                </c:pt>
                <c:pt idx="198">
                  <c:v>1.333333333333333</c:v>
                </c:pt>
                <c:pt idx="199">
                  <c:v>1.333333333333333</c:v>
                </c:pt>
                <c:pt idx="201">
                  <c:v>1.333333333333333</c:v>
                </c:pt>
                <c:pt idx="202">
                  <c:v>1.333333333333333</c:v>
                </c:pt>
                <c:pt idx="203">
                  <c:v>1.333333333333333</c:v>
                </c:pt>
                <c:pt idx="205">
                  <c:v>1.333333333333333</c:v>
                </c:pt>
                <c:pt idx="206">
                  <c:v>1.333333333333333</c:v>
                </c:pt>
                <c:pt idx="207">
                  <c:v>1.333333333333333</c:v>
                </c:pt>
                <c:pt idx="208">
                  <c:v>1.333333333333333</c:v>
                </c:pt>
                <c:pt idx="209">
                  <c:v>1.333333333333333</c:v>
                </c:pt>
                <c:pt idx="210">
                  <c:v>1.333333333333333</c:v>
                </c:pt>
                <c:pt idx="211">
                  <c:v>1.333333333333333</c:v>
                </c:pt>
                <c:pt idx="212">
                  <c:v>1.333333333333333</c:v>
                </c:pt>
                <c:pt idx="213">
                  <c:v>1.333333333333333</c:v>
                </c:pt>
                <c:pt idx="214">
                  <c:v>1.333333333333333</c:v>
                </c:pt>
                <c:pt idx="215">
                  <c:v>1.333333333333333</c:v>
                </c:pt>
                <c:pt idx="216">
                  <c:v>1.333333333333333</c:v>
                </c:pt>
                <c:pt idx="217">
                  <c:v>1.333333333333333</c:v>
                </c:pt>
                <c:pt idx="218">
                  <c:v>1.333333333333333</c:v>
                </c:pt>
                <c:pt idx="219">
                  <c:v>1.333333333333333</c:v>
                </c:pt>
                <c:pt idx="220">
                  <c:v>1.333333333333333</c:v>
                </c:pt>
                <c:pt idx="221">
                  <c:v>1.333333333333333</c:v>
                </c:pt>
                <c:pt idx="223">
                  <c:v>1.333333333333333</c:v>
                </c:pt>
                <c:pt idx="224">
                  <c:v>1.333333333333333</c:v>
                </c:pt>
                <c:pt idx="225">
                  <c:v>1.333333333333333</c:v>
                </c:pt>
                <c:pt idx="226">
                  <c:v>1.333333333333333</c:v>
                </c:pt>
                <c:pt idx="227">
                  <c:v>1.333333333333333</c:v>
                </c:pt>
                <c:pt idx="228">
                  <c:v>1.333333333333333</c:v>
                </c:pt>
                <c:pt idx="229">
                  <c:v>1.333333333333333</c:v>
                </c:pt>
                <c:pt idx="230">
                  <c:v>1.333333333333333</c:v>
                </c:pt>
                <c:pt idx="231">
                  <c:v>1.333333333333333</c:v>
                </c:pt>
                <c:pt idx="232">
                  <c:v>1.333333333333333</c:v>
                </c:pt>
                <c:pt idx="233">
                  <c:v>1.333333333333333</c:v>
                </c:pt>
                <c:pt idx="234">
                  <c:v>1.333333333333333</c:v>
                </c:pt>
                <c:pt idx="235">
                  <c:v>1.333333333333333</c:v>
                </c:pt>
                <c:pt idx="236">
                  <c:v>1.333333333333333</c:v>
                </c:pt>
                <c:pt idx="237">
                  <c:v>1.333333333333333</c:v>
                </c:pt>
                <c:pt idx="238">
                  <c:v>1.333333333333333</c:v>
                </c:pt>
                <c:pt idx="239">
                  <c:v>1.333333333333333</c:v>
                </c:pt>
                <c:pt idx="240">
                  <c:v>1.333333333333333</c:v>
                </c:pt>
                <c:pt idx="241">
                  <c:v>1.333333333333333</c:v>
                </c:pt>
                <c:pt idx="242">
                  <c:v>1.333333333333333</c:v>
                </c:pt>
                <c:pt idx="243">
                  <c:v>1.333333333333333</c:v>
                </c:pt>
                <c:pt idx="244">
                  <c:v>1.333333333333333</c:v>
                </c:pt>
                <c:pt idx="245">
                  <c:v>1.333333333333333</c:v>
                </c:pt>
                <c:pt idx="246">
                  <c:v>1.333333333333333</c:v>
                </c:pt>
                <c:pt idx="247">
                  <c:v>1.333333333333333</c:v>
                </c:pt>
                <c:pt idx="248">
                  <c:v>1.333333333333333</c:v>
                </c:pt>
                <c:pt idx="249">
                  <c:v>1.333333333333333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12376"/>
        <c:axId val="-2142581736"/>
      </c:scatterChart>
      <c:valAx>
        <c:axId val="-2143412376"/>
        <c:scaling>
          <c:logBase val="10.0"/>
          <c:orientation val="minMax"/>
          <c:max val="20000.0"/>
          <c:min val="4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memory</a:t>
                </a:r>
                <a:r>
                  <a:rPr lang="en-US" baseline="0"/>
                  <a:t> footprint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581736"/>
        <c:crosses val="autoZero"/>
        <c:crossBetween val="midCat"/>
      </c:valAx>
      <c:valAx>
        <c:axId val="-2142581736"/>
        <c:scaling>
          <c:orientation val="minMax"/>
          <c:max val="2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Flop/Word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-2143412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MKL DGEMV Modeled Runtime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Analysis!$R$48</c:f>
              <c:strCache>
                <c:ptCount val="1"/>
                <c:pt idx="0">
                  <c:v>Tcomp</c:v>
                </c:pt>
              </c:strCache>
            </c:strRef>
          </c:tx>
          <c:xVal>
            <c:numRef>
              <c:f>Analysis!$H$49:$H$70</c:f>
              <c:numCache>
                <c:formatCode>General</c:formatCode>
                <c:ptCount val="22"/>
                <c:pt idx="0">
                  <c:v>2500.0</c:v>
                </c:pt>
                <c:pt idx="1">
                  <c:v>3500.0</c:v>
                </c:pt>
                <c:pt idx="2">
                  <c:v>4500.0</c:v>
                </c:pt>
                <c:pt idx="3">
                  <c:v>5500.0</c:v>
                </c:pt>
                <c:pt idx="4">
                  <c:v>6500.0</c:v>
                </c:pt>
                <c:pt idx="5">
                  <c:v>7500.0</c:v>
                </c:pt>
                <c:pt idx="6">
                  <c:v>8500.0</c:v>
                </c:pt>
                <c:pt idx="7">
                  <c:v>9500.0</c:v>
                </c:pt>
                <c:pt idx="8">
                  <c:v>10500.0</c:v>
                </c:pt>
                <c:pt idx="9">
                  <c:v>11500.0</c:v>
                </c:pt>
                <c:pt idx="10">
                  <c:v>12500.0</c:v>
                </c:pt>
                <c:pt idx="11">
                  <c:v>13500.0</c:v>
                </c:pt>
                <c:pt idx="12">
                  <c:v>14500.0</c:v>
                </c:pt>
                <c:pt idx="13">
                  <c:v>15500.0</c:v>
                </c:pt>
                <c:pt idx="14">
                  <c:v>16500.0</c:v>
                </c:pt>
                <c:pt idx="15">
                  <c:v>17500.0</c:v>
                </c:pt>
                <c:pt idx="16">
                  <c:v>18500.0</c:v>
                </c:pt>
                <c:pt idx="17">
                  <c:v>19500.0</c:v>
                </c:pt>
                <c:pt idx="18">
                  <c:v>20500.0</c:v>
                </c:pt>
                <c:pt idx="19">
                  <c:v>21500.0</c:v>
                </c:pt>
                <c:pt idx="20">
                  <c:v>23500.0</c:v>
                </c:pt>
                <c:pt idx="21">
                  <c:v>24500.0</c:v>
                </c:pt>
              </c:numCache>
            </c:numRef>
          </c:xVal>
          <c:yVal>
            <c:numRef>
              <c:f>Analysis!$R$49:$R$70</c:f>
              <c:numCache>
                <c:formatCode>0.00E+00</c:formatCode>
                <c:ptCount val="22"/>
                <c:pt idx="0">
                  <c:v>0.00342208697176701</c:v>
                </c:pt>
                <c:pt idx="1">
                  <c:v>0.00670729046466334</c:v>
                </c:pt>
                <c:pt idx="2">
                  <c:v>0.0110875617885251</c:v>
                </c:pt>
                <c:pt idx="3">
                  <c:v>0.0165629009433523</c:v>
                </c:pt>
                <c:pt idx="4">
                  <c:v>0.023133307929145</c:v>
                </c:pt>
                <c:pt idx="5">
                  <c:v>0.0307987827459031</c:v>
                </c:pt>
                <c:pt idx="6">
                  <c:v>0.0395593253936267</c:v>
                </c:pt>
                <c:pt idx="7">
                  <c:v>0.0494149358723156</c:v>
                </c:pt>
                <c:pt idx="8">
                  <c:v>0.0603656141819701</c:v>
                </c:pt>
                <c:pt idx="9">
                  <c:v>0.07241136032259</c:v>
                </c:pt>
                <c:pt idx="10">
                  <c:v>0.0855521742941753</c:v>
                </c:pt>
                <c:pt idx="11">
                  <c:v>0.099788056096726</c:v>
                </c:pt>
                <c:pt idx="12">
                  <c:v>0.115119005730242</c:v>
                </c:pt>
                <c:pt idx="13">
                  <c:v>0.131545023194724</c:v>
                </c:pt>
                <c:pt idx="14">
                  <c:v>0.149066108490171</c:v>
                </c:pt>
                <c:pt idx="15">
                  <c:v>0.167682261616584</c:v>
                </c:pt>
                <c:pt idx="16">
                  <c:v>0.187393482573962</c:v>
                </c:pt>
                <c:pt idx="17">
                  <c:v>0.208199771362305</c:v>
                </c:pt>
                <c:pt idx="18">
                  <c:v>0.230101127981614</c:v>
                </c:pt>
                <c:pt idx="19">
                  <c:v>0.253097552431888</c:v>
                </c:pt>
                <c:pt idx="20">
                  <c:v>0.302375604825333</c:v>
                </c:pt>
                <c:pt idx="21">
                  <c:v>0.328657232768504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Analysis!$S$48</c:f>
              <c:strCache>
                <c:ptCount val="1"/>
                <c:pt idx="0">
                  <c:v>Tcomm</c:v>
                </c:pt>
              </c:strCache>
            </c:strRef>
          </c:tx>
          <c:xVal>
            <c:numRef>
              <c:f>Analysis!$H$49:$H$70</c:f>
              <c:numCache>
                <c:formatCode>General</c:formatCode>
                <c:ptCount val="22"/>
                <c:pt idx="0">
                  <c:v>2500.0</c:v>
                </c:pt>
                <c:pt idx="1">
                  <c:v>3500.0</c:v>
                </c:pt>
                <c:pt idx="2">
                  <c:v>4500.0</c:v>
                </c:pt>
                <c:pt idx="3">
                  <c:v>5500.0</c:v>
                </c:pt>
                <c:pt idx="4">
                  <c:v>6500.0</c:v>
                </c:pt>
                <c:pt idx="5">
                  <c:v>7500.0</c:v>
                </c:pt>
                <c:pt idx="6">
                  <c:v>8500.0</c:v>
                </c:pt>
                <c:pt idx="7">
                  <c:v>9500.0</c:v>
                </c:pt>
                <c:pt idx="8">
                  <c:v>10500.0</c:v>
                </c:pt>
                <c:pt idx="9">
                  <c:v>11500.0</c:v>
                </c:pt>
                <c:pt idx="10">
                  <c:v>12500.0</c:v>
                </c:pt>
                <c:pt idx="11">
                  <c:v>13500.0</c:v>
                </c:pt>
                <c:pt idx="12">
                  <c:v>14500.0</c:v>
                </c:pt>
                <c:pt idx="13">
                  <c:v>15500.0</c:v>
                </c:pt>
                <c:pt idx="14">
                  <c:v>16500.0</c:v>
                </c:pt>
                <c:pt idx="15">
                  <c:v>17500.0</c:v>
                </c:pt>
                <c:pt idx="16">
                  <c:v>18500.0</c:v>
                </c:pt>
                <c:pt idx="17">
                  <c:v>19500.0</c:v>
                </c:pt>
                <c:pt idx="18">
                  <c:v>20500.0</c:v>
                </c:pt>
                <c:pt idx="19">
                  <c:v>21500.0</c:v>
                </c:pt>
                <c:pt idx="20">
                  <c:v>23500.0</c:v>
                </c:pt>
                <c:pt idx="21">
                  <c:v>24500.0</c:v>
                </c:pt>
              </c:numCache>
            </c:numRef>
          </c:xVal>
          <c:yVal>
            <c:numRef>
              <c:f>Analysis!$S$49:$S$70</c:f>
              <c:numCache>
                <c:formatCode>0.00E+00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Analysis!$V$48</c:f>
              <c:strCache>
                <c:ptCount val="1"/>
                <c:pt idx="0">
                  <c:v>Ecomp</c:v>
                </c:pt>
              </c:strCache>
            </c:strRef>
          </c:tx>
          <c:xVal>
            <c:numRef>
              <c:f>Analysis!$H$49:$H$70</c:f>
              <c:numCache>
                <c:formatCode>General</c:formatCode>
                <c:ptCount val="22"/>
                <c:pt idx="0">
                  <c:v>2500.0</c:v>
                </c:pt>
                <c:pt idx="1">
                  <c:v>3500.0</c:v>
                </c:pt>
                <c:pt idx="2">
                  <c:v>4500.0</c:v>
                </c:pt>
                <c:pt idx="3">
                  <c:v>5500.0</c:v>
                </c:pt>
                <c:pt idx="4">
                  <c:v>6500.0</c:v>
                </c:pt>
                <c:pt idx="5">
                  <c:v>7500.0</c:v>
                </c:pt>
                <c:pt idx="6">
                  <c:v>8500.0</c:v>
                </c:pt>
                <c:pt idx="7">
                  <c:v>9500.0</c:v>
                </c:pt>
                <c:pt idx="8">
                  <c:v>10500.0</c:v>
                </c:pt>
                <c:pt idx="9">
                  <c:v>11500.0</c:v>
                </c:pt>
                <c:pt idx="10">
                  <c:v>12500.0</c:v>
                </c:pt>
                <c:pt idx="11">
                  <c:v>13500.0</c:v>
                </c:pt>
                <c:pt idx="12">
                  <c:v>14500.0</c:v>
                </c:pt>
                <c:pt idx="13">
                  <c:v>15500.0</c:v>
                </c:pt>
                <c:pt idx="14">
                  <c:v>16500.0</c:v>
                </c:pt>
                <c:pt idx="15">
                  <c:v>17500.0</c:v>
                </c:pt>
                <c:pt idx="16">
                  <c:v>18500.0</c:v>
                </c:pt>
                <c:pt idx="17">
                  <c:v>19500.0</c:v>
                </c:pt>
                <c:pt idx="18">
                  <c:v>20500.0</c:v>
                </c:pt>
                <c:pt idx="19">
                  <c:v>21500.0</c:v>
                </c:pt>
                <c:pt idx="20">
                  <c:v>23500.0</c:v>
                </c:pt>
                <c:pt idx="21">
                  <c:v>24500.0</c:v>
                </c:pt>
              </c:numCache>
            </c:numRef>
          </c:xVal>
          <c:yVal>
            <c:numRef>
              <c:f>Analysis!$V$49:$V$70</c:f>
              <c:numCache>
                <c:formatCode>0.00E+00</c:formatCode>
                <c:ptCount val="22"/>
                <c:pt idx="0">
                  <c:v>0.085690529632522</c:v>
                </c:pt>
                <c:pt idx="1">
                  <c:v>0.167953438079743</c:v>
                </c:pt>
                <c:pt idx="2">
                  <c:v>0.277637316009371</c:v>
                </c:pt>
                <c:pt idx="3">
                  <c:v>0.414742163421406</c:v>
                </c:pt>
                <c:pt idx="4">
                  <c:v>0.579267980315849</c:v>
                </c:pt>
                <c:pt idx="5">
                  <c:v>0.771214766692698</c:v>
                </c:pt>
                <c:pt idx="6">
                  <c:v>0.990582522551954</c:v>
                </c:pt>
                <c:pt idx="7">
                  <c:v>1.237371247893618</c:v>
                </c:pt>
                <c:pt idx="8">
                  <c:v>1.511580942717688</c:v>
                </c:pt>
                <c:pt idx="9">
                  <c:v>1.813211607024165</c:v>
                </c:pt>
                <c:pt idx="10">
                  <c:v>2.14226324081305</c:v>
                </c:pt>
                <c:pt idx="11">
                  <c:v>2.498735844084341</c:v>
                </c:pt>
                <c:pt idx="12">
                  <c:v>2.88262941683804</c:v>
                </c:pt>
                <c:pt idx="13">
                  <c:v>3.293943959074145</c:v>
                </c:pt>
                <c:pt idx="14">
                  <c:v>3.732679470792658</c:v>
                </c:pt>
                <c:pt idx="15">
                  <c:v>4.198835951993578</c:v>
                </c:pt>
                <c:pt idx="16">
                  <c:v>4.692413402676904</c:v>
                </c:pt>
                <c:pt idx="17">
                  <c:v>5.213411822842638</c:v>
                </c:pt>
                <c:pt idx="18">
                  <c:v>5.761831212490779</c:v>
                </c:pt>
                <c:pt idx="19">
                  <c:v>6.337671571621326</c:v>
                </c:pt>
                <c:pt idx="20">
                  <c:v>7.571615198329643</c:v>
                </c:pt>
                <c:pt idx="21">
                  <c:v>8.229718465907412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Analysis!$W$48</c:f>
              <c:strCache>
                <c:ptCount val="1"/>
                <c:pt idx="0">
                  <c:v>Ecomm</c:v>
                </c:pt>
              </c:strCache>
            </c:strRef>
          </c:tx>
          <c:xVal>
            <c:numRef>
              <c:f>Analysis!$H$49:$H$70</c:f>
              <c:numCache>
                <c:formatCode>General</c:formatCode>
                <c:ptCount val="22"/>
                <c:pt idx="0">
                  <c:v>2500.0</c:v>
                </c:pt>
                <c:pt idx="1">
                  <c:v>3500.0</c:v>
                </c:pt>
                <c:pt idx="2">
                  <c:v>4500.0</c:v>
                </c:pt>
                <c:pt idx="3">
                  <c:v>5500.0</c:v>
                </c:pt>
                <c:pt idx="4">
                  <c:v>6500.0</c:v>
                </c:pt>
                <c:pt idx="5">
                  <c:v>7500.0</c:v>
                </c:pt>
                <c:pt idx="6">
                  <c:v>8500.0</c:v>
                </c:pt>
                <c:pt idx="7">
                  <c:v>9500.0</c:v>
                </c:pt>
                <c:pt idx="8">
                  <c:v>10500.0</c:v>
                </c:pt>
                <c:pt idx="9">
                  <c:v>11500.0</c:v>
                </c:pt>
                <c:pt idx="10">
                  <c:v>12500.0</c:v>
                </c:pt>
                <c:pt idx="11">
                  <c:v>13500.0</c:v>
                </c:pt>
                <c:pt idx="12">
                  <c:v>14500.0</c:v>
                </c:pt>
                <c:pt idx="13">
                  <c:v>15500.0</c:v>
                </c:pt>
                <c:pt idx="14">
                  <c:v>16500.0</c:v>
                </c:pt>
                <c:pt idx="15">
                  <c:v>17500.0</c:v>
                </c:pt>
                <c:pt idx="16">
                  <c:v>18500.0</c:v>
                </c:pt>
                <c:pt idx="17">
                  <c:v>19500.0</c:v>
                </c:pt>
                <c:pt idx="18">
                  <c:v>20500.0</c:v>
                </c:pt>
                <c:pt idx="19">
                  <c:v>21500.0</c:v>
                </c:pt>
                <c:pt idx="20">
                  <c:v>23500.0</c:v>
                </c:pt>
                <c:pt idx="21">
                  <c:v>24500.0</c:v>
                </c:pt>
              </c:numCache>
            </c:numRef>
          </c:xVal>
          <c:yVal>
            <c:numRef>
              <c:f>Analysis!$W$49:$W$70</c:f>
              <c:numCache>
                <c:formatCode>0.00E+00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925864"/>
        <c:axId val="-2140338232"/>
      </c:scatterChart>
      <c:valAx>
        <c:axId val="-214092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40338232"/>
        <c:crosses val="autoZero"/>
        <c:crossBetween val="midCat"/>
      </c:valAx>
      <c:valAx>
        <c:axId val="-214033823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low"/>
        <c:crossAx val="-214092586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DGEMV Modeled Runtime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Analysis!$R$73</c:f>
              <c:strCache>
                <c:ptCount val="1"/>
                <c:pt idx="0">
                  <c:v>Tcomp</c:v>
                </c:pt>
              </c:strCache>
            </c:strRef>
          </c:tx>
          <c:xVal>
            <c:numRef>
              <c:f>Analysis!$H$74:$H$96</c:f>
              <c:numCache>
                <c:formatCode>General</c:formatCode>
                <c:ptCount val="23"/>
                <c:pt idx="0">
                  <c:v>2500.0</c:v>
                </c:pt>
                <c:pt idx="1">
                  <c:v>3500.0</c:v>
                </c:pt>
                <c:pt idx="2">
                  <c:v>4500.0</c:v>
                </c:pt>
                <c:pt idx="3">
                  <c:v>5500.0</c:v>
                </c:pt>
                <c:pt idx="4">
                  <c:v>6500.0</c:v>
                </c:pt>
                <c:pt idx="5">
                  <c:v>7500.0</c:v>
                </c:pt>
                <c:pt idx="6">
                  <c:v>8500.0</c:v>
                </c:pt>
                <c:pt idx="7">
                  <c:v>9500.0</c:v>
                </c:pt>
                <c:pt idx="8">
                  <c:v>10500.0</c:v>
                </c:pt>
                <c:pt idx="9">
                  <c:v>11500.0</c:v>
                </c:pt>
                <c:pt idx="10">
                  <c:v>12500.0</c:v>
                </c:pt>
                <c:pt idx="11">
                  <c:v>13500.0</c:v>
                </c:pt>
                <c:pt idx="12">
                  <c:v>14500.0</c:v>
                </c:pt>
                <c:pt idx="13">
                  <c:v>15500.0</c:v>
                </c:pt>
                <c:pt idx="14">
                  <c:v>16500.0</c:v>
                </c:pt>
                <c:pt idx="15">
                  <c:v>17500.0</c:v>
                </c:pt>
                <c:pt idx="16">
                  <c:v>18500.0</c:v>
                </c:pt>
                <c:pt idx="17">
                  <c:v>19500.0</c:v>
                </c:pt>
                <c:pt idx="18">
                  <c:v>20500.0</c:v>
                </c:pt>
                <c:pt idx="19">
                  <c:v>21500.0</c:v>
                </c:pt>
                <c:pt idx="20">
                  <c:v>22500.0</c:v>
                </c:pt>
                <c:pt idx="21">
                  <c:v>23500.0</c:v>
                </c:pt>
                <c:pt idx="22">
                  <c:v>24500.0</c:v>
                </c:pt>
              </c:numCache>
            </c:numRef>
          </c:xVal>
          <c:yVal>
            <c:numRef>
              <c:f>Analysis!$R$74:$R$96</c:f>
              <c:numCache>
                <c:formatCode>0.00E+00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Analysis!$S$73</c:f>
              <c:strCache>
                <c:ptCount val="1"/>
                <c:pt idx="0">
                  <c:v>Tcomm</c:v>
                </c:pt>
              </c:strCache>
            </c:strRef>
          </c:tx>
          <c:xVal>
            <c:numRef>
              <c:f>Analysis!$H$74:$H$96</c:f>
              <c:numCache>
                <c:formatCode>General</c:formatCode>
                <c:ptCount val="23"/>
                <c:pt idx="0">
                  <c:v>2500.0</c:v>
                </c:pt>
                <c:pt idx="1">
                  <c:v>3500.0</c:v>
                </c:pt>
                <c:pt idx="2">
                  <c:v>4500.0</c:v>
                </c:pt>
                <c:pt idx="3">
                  <c:v>5500.0</c:v>
                </c:pt>
                <c:pt idx="4">
                  <c:v>6500.0</c:v>
                </c:pt>
                <c:pt idx="5">
                  <c:v>7500.0</c:v>
                </c:pt>
                <c:pt idx="6">
                  <c:v>8500.0</c:v>
                </c:pt>
                <c:pt idx="7">
                  <c:v>9500.0</c:v>
                </c:pt>
                <c:pt idx="8">
                  <c:v>10500.0</c:v>
                </c:pt>
                <c:pt idx="9">
                  <c:v>11500.0</c:v>
                </c:pt>
                <c:pt idx="10">
                  <c:v>12500.0</c:v>
                </c:pt>
                <c:pt idx="11">
                  <c:v>13500.0</c:v>
                </c:pt>
                <c:pt idx="12">
                  <c:v>14500.0</c:v>
                </c:pt>
                <c:pt idx="13">
                  <c:v>15500.0</c:v>
                </c:pt>
                <c:pt idx="14">
                  <c:v>16500.0</c:v>
                </c:pt>
                <c:pt idx="15">
                  <c:v>17500.0</c:v>
                </c:pt>
                <c:pt idx="16">
                  <c:v>18500.0</c:v>
                </c:pt>
                <c:pt idx="17">
                  <c:v>19500.0</c:v>
                </c:pt>
                <c:pt idx="18">
                  <c:v>20500.0</c:v>
                </c:pt>
                <c:pt idx="19">
                  <c:v>21500.0</c:v>
                </c:pt>
                <c:pt idx="20">
                  <c:v>22500.0</c:v>
                </c:pt>
                <c:pt idx="21">
                  <c:v>23500.0</c:v>
                </c:pt>
                <c:pt idx="22">
                  <c:v>24500.0</c:v>
                </c:pt>
              </c:numCache>
            </c:numRef>
          </c:xVal>
          <c:yVal>
            <c:numRef>
              <c:f>Analysis!$S$74:$S$96</c:f>
              <c:numCache>
                <c:formatCode>0.00E+00</c:formatCode>
                <c:ptCount val="23"/>
                <c:pt idx="0">
                  <c:v>1.73015290196749E-6</c:v>
                </c:pt>
                <c:pt idx="1">
                  <c:v>0.00110177624969191</c:v>
                </c:pt>
                <c:pt idx="2">
                  <c:v>0.0048639112325587</c:v>
                </c:pt>
                <c:pt idx="3">
                  <c:v>0.00814598972411948</c:v>
                </c:pt>
                <c:pt idx="4">
                  <c:v>0.0113923176324575</c:v>
                </c:pt>
                <c:pt idx="5">
                  <c:v>0.0151565034867503</c:v>
                </c:pt>
                <c:pt idx="6">
                  <c:v>0.019456805216317</c:v>
                </c:pt>
                <c:pt idx="7">
                  <c:v>0.024311850034044</c:v>
                </c:pt>
                <c:pt idx="8">
                  <c:v>0.0297880793526763</c:v>
                </c:pt>
                <c:pt idx="9">
                  <c:v>0.0355785256321872</c:v>
                </c:pt>
                <c:pt idx="10">
                  <c:v>0.0420250425192366</c:v>
                </c:pt>
                <c:pt idx="11">
                  <c:v>0.0490305492163809</c:v>
                </c:pt>
                <c:pt idx="12">
                  <c:v>0.0565518889317134</c:v>
                </c:pt>
                <c:pt idx="13">
                  <c:v>0.0646879142079986</c:v>
                </c:pt>
                <c:pt idx="14">
                  <c:v>0.0734132624510554</c:v>
                </c:pt>
                <c:pt idx="15">
                  <c:v>0.0846584072372164</c:v>
                </c:pt>
                <c:pt idx="16">
                  <c:v>0.115173381206593</c:v>
                </c:pt>
                <c:pt idx="17">
                  <c:v>0.128302417057392</c:v>
                </c:pt>
                <c:pt idx="18">
                  <c:v>0.1445162251659</c:v>
                </c:pt>
                <c:pt idx="19">
                  <c:v>0.169401944347968</c:v>
                </c:pt>
                <c:pt idx="20">
                  <c:v>0.170973409243169</c:v>
                </c:pt>
                <c:pt idx="21">
                  <c:v>0.201801583748913</c:v>
                </c:pt>
                <c:pt idx="22">
                  <c:v>0.219531048584899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286152"/>
        <c:axId val="-2129702552"/>
      </c:scatterChart>
      <c:valAx>
        <c:axId val="-212828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29702552"/>
        <c:crosses val="autoZero"/>
        <c:crossBetween val="midCat"/>
      </c:valAx>
      <c:valAx>
        <c:axId val="-212970255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-2128286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MKL DSPMV Modeled Runtime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Analysis!$Q$99</c:f>
              <c:strCache>
                <c:ptCount val="1"/>
                <c:pt idx="0">
                  <c:v>Tcomp</c:v>
                </c:pt>
              </c:strCache>
            </c:strRef>
          </c:tx>
          <c:marker>
            <c:symbol val="none"/>
          </c:marker>
          <c:xVal>
            <c:numRef>
              <c:f>Analysis!$M$100:$M$327</c:f>
              <c:numCache>
                <c:formatCode>General</c:formatCode>
                <c:ptCount val="228"/>
                <c:pt idx="0">
                  <c:v>0.000412</c:v>
                </c:pt>
                <c:pt idx="1">
                  <c:v>0.000932</c:v>
                </c:pt>
                <c:pt idx="2">
                  <c:v>0.001996</c:v>
                </c:pt>
                <c:pt idx="3">
                  <c:v>0.004148</c:v>
                </c:pt>
                <c:pt idx="4">
                  <c:v>0.008464</c:v>
                </c:pt>
                <c:pt idx="5">
                  <c:v>0.017132</c:v>
                </c:pt>
                <c:pt idx="6">
                  <c:v>0.034504</c:v>
                </c:pt>
                <c:pt idx="7">
                  <c:v>0.069284</c:v>
                </c:pt>
                <c:pt idx="8">
                  <c:v>0.13888</c:v>
                </c:pt>
                <c:pt idx="9">
                  <c:v>0.278108</c:v>
                </c:pt>
                <c:pt idx="10">
                  <c:v>0.5566</c:v>
                </c:pt>
                <c:pt idx="11">
                  <c:v>1.11362</c:v>
                </c:pt>
                <c:pt idx="12">
                  <c:v>2.141344</c:v>
                </c:pt>
                <c:pt idx="13">
                  <c:v>2.227696</c:v>
                </c:pt>
                <c:pt idx="14">
                  <c:v>4.432392</c:v>
                </c:pt>
                <c:pt idx="15">
                  <c:v>4.455884</c:v>
                </c:pt>
                <c:pt idx="16">
                  <c:v>6.452372</c:v>
                </c:pt>
                <c:pt idx="17">
                  <c:v>6.543064</c:v>
                </c:pt>
                <c:pt idx="18">
                  <c:v>6.580744</c:v>
                </c:pt>
                <c:pt idx="19">
                  <c:v>6.667744</c:v>
                </c:pt>
                <c:pt idx="20">
                  <c:v>6.821552</c:v>
                </c:pt>
                <c:pt idx="21">
                  <c:v>6.988364</c:v>
                </c:pt>
                <c:pt idx="22">
                  <c:v>7.052952</c:v>
                </c:pt>
                <c:pt idx="23">
                  <c:v>7.180288</c:v>
                </c:pt>
                <c:pt idx="24">
                  <c:v>7.234264</c:v>
                </c:pt>
                <c:pt idx="25">
                  <c:v>7.382584</c:v>
                </c:pt>
                <c:pt idx="26">
                  <c:v>7.498304</c:v>
                </c:pt>
                <c:pt idx="27">
                  <c:v>7.49916</c:v>
                </c:pt>
                <c:pt idx="28">
                  <c:v>7.517952</c:v>
                </c:pt>
                <c:pt idx="29">
                  <c:v>7.51844</c:v>
                </c:pt>
                <c:pt idx="30">
                  <c:v>7.54272</c:v>
                </c:pt>
                <c:pt idx="31">
                  <c:v>7.54272</c:v>
                </c:pt>
                <c:pt idx="32">
                  <c:v>7.546736</c:v>
                </c:pt>
                <c:pt idx="33">
                  <c:v>7.546736</c:v>
                </c:pt>
                <c:pt idx="34">
                  <c:v>7.563336</c:v>
                </c:pt>
                <c:pt idx="35">
                  <c:v>7.631068</c:v>
                </c:pt>
                <c:pt idx="36">
                  <c:v>7.696448</c:v>
                </c:pt>
                <c:pt idx="37">
                  <c:v>7.74556</c:v>
                </c:pt>
                <c:pt idx="38">
                  <c:v>7.805272</c:v>
                </c:pt>
                <c:pt idx="39">
                  <c:v>8.072468</c:v>
                </c:pt>
                <c:pt idx="40">
                  <c:v>8.088272</c:v>
                </c:pt>
                <c:pt idx="41">
                  <c:v>8.122208000000001</c:v>
                </c:pt>
                <c:pt idx="42">
                  <c:v>8.240344</c:v>
                </c:pt>
                <c:pt idx="43">
                  <c:v>8.243872</c:v>
                </c:pt>
                <c:pt idx="44">
                  <c:v>8.255776</c:v>
                </c:pt>
                <c:pt idx="45">
                  <c:v>8.339788</c:v>
                </c:pt>
                <c:pt idx="46">
                  <c:v>8.351744</c:v>
                </c:pt>
                <c:pt idx="47">
                  <c:v>8.3918</c:v>
                </c:pt>
                <c:pt idx="48">
                  <c:v>8.393568</c:v>
                </c:pt>
                <c:pt idx="49">
                  <c:v>8.420416</c:v>
                </c:pt>
                <c:pt idx="50">
                  <c:v>8.532928</c:v>
                </c:pt>
                <c:pt idx="51">
                  <c:v>8.546576</c:v>
                </c:pt>
                <c:pt idx="52">
                  <c:v>8.573968000000001</c:v>
                </c:pt>
                <c:pt idx="53">
                  <c:v>8.649544</c:v>
                </c:pt>
                <c:pt idx="54">
                  <c:v>8.658944</c:v>
                </c:pt>
                <c:pt idx="55">
                  <c:v>8.827992</c:v>
                </c:pt>
                <c:pt idx="56">
                  <c:v>8.827992</c:v>
                </c:pt>
                <c:pt idx="57">
                  <c:v>8.8368</c:v>
                </c:pt>
                <c:pt idx="58">
                  <c:v>8.880636</c:v>
                </c:pt>
                <c:pt idx="59">
                  <c:v>8.886088</c:v>
                </c:pt>
                <c:pt idx="60">
                  <c:v>8.890356</c:v>
                </c:pt>
                <c:pt idx="61">
                  <c:v>8.890768</c:v>
                </c:pt>
                <c:pt idx="62">
                  <c:v>8.896288</c:v>
                </c:pt>
                <c:pt idx="63">
                  <c:v>8.912296</c:v>
                </c:pt>
                <c:pt idx="64">
                  <c:v>8.93048</c:v>
                </c:pt>
                <c:pt idx="65">
                  <c:v>8.972432</c:v>
                </c:pt>
                <c:pt idx="66">
                  <c:v>8.99886</c:v>
                </c:pt>
                <c:pt idx="67">
                  <c:v>9.023584</c:v>
                </c:pt>
                <c:pt idx="68">
                  <c:v>9.030620000000001</c:v>
                </c:pt>
                <c:pt idx="69">
                  <c:v>9.030620000000001</c:v>
                </c:pt>
                <c:pt idx="70">
                  <c:v>9.261096</c:v>
                </c:pt>
                <c:pt idx="71">
                  <c:v>9.286312000000001</c:v>
                </c:pt>
                <c:pt idx="72">
                  <c:v>9.32528</c:v>
                </c:pt>
                <c:pt idx="73">
                  <c:v>9.462432</c:v>
                </c:pt>
                <c:pt idx="74">
                  <c:v>9.499388</c:v>
                </c:pt>
                <c:pt idx="75">
                  <c:v>9.634792</c:v>
                </c:pt>
                <c:pt idx="76">
                  <c:v>9.634792</c:v>
                </c:pt>
                <c:pt idx="77">
                  <c:v>9.63702</c:v>
                </c:pt>
                <c:pt idx="78">
                  <c:v>9.818676</c:v>
                </c:pt>
                <c:pt idx="79">
                  <c:v>9.871208</c:v>
                </c:pt>
                <c:pt idx="80">
                  <c:v>9.871208</c:v>
                </c:pt>
                <c:pt idx="81">
                  <c:v>10.009744</c:v>
                </c:pt>
                <c:pt idx="82">
                  <c:v>10.034712</c:v>
                </c:pt>
                <c:pt idx="83">
                  <c:v>10.034712</c:v>
                </c:pt>
                <c:pt idx="84">
                  <c:v>10.045128</c:v>
                </c:pt>
                <c:pt idx="85">
                  <c:v>10.160468</c:v>
                </c:pt>
                <c:pt idx="86">
                  <c:v>10.171976</c:v>
                </c:pt>
                <c:pt idx="87">
                  <c:v>10.228944</c:v>
                </c:pt>
                <c:pt idx="88">
                  <c:v>10.333596</c:v>
                </c:pt>
                <c:pt idx="89">
                  <c:v>10.581856</c:v>
                </c:pt>
                <c:pt idx="90">
                  <c:v>10.581856</c:v>
                </c:pt>
                <c:pt idx="91">
                  <c:v>10.695852</c:v>
                </c:pt>
                <c:pt idx="92">
                  <c:v>10.748724</c:v>
                </c:pt>
                <c:pt idx="93">
                  <c:v>10.852616</c:v>
                </c:pt>
                <c:pt idx="94">
                  <c:v>10.942044</c:v>
                </c:pt>
                <c:pt idx="95">
                  <c:v>11.241432</c:v>
                </c:pt>
                <c:pt idx="96">
                  <c:v>11.241432</c:v>
                </c:pt>
                <c:pt idx="97">
                  <c:v>11.371188</c:v>
                </c:pt>
                <c:pt idx="98">
                  <c:v>11.371792</c:v>
                </c:pt>
                <c:pt idx="99">
                  <c:v>11.533452</c:v>
                </c:pt>
                <c:pt idx="100">
                  <c:v>11.533452</c:v>
                </c:pt>
                <c:pt idx="101">
                  <c:v>11.533452</c:v>
                </c:pt>
                <c:pt idx="102">
                  <c:v>11.533452</c:v>
                </c:pt>
                <c:pt idx="103">
                  <c:v>11.533452</c:v>
                </c:pt>
                <c:pt idx="104">
                  <c:v>11.535568</c:v>
                </c:pt>
                <c:pt idx="105">
                  <c:v>11.542256</c:v>
                </c:pt>
                <c:pt idx="106">
                  <c:v>11.6688</c:v>
                </c:pt>
                <c:pt idx="107">
                  <c:v>11.678408</c:v>
                </c:pt>
                <c:pt idx="108">
                  <c:v>11.722128</c:v>
                </c:pt>
                <c:pt idx="109">
                  <c:v>11.737704</c:v>
                </c:pt>
                <c:pt idx="110">
                  <c:v>11.847408</c:v>
                </c:pt>
                <c:pt idx="111">
                  <c:v>11.85256</c:v>
                </c:pt>
                <c:pt idx="112">
                  <c:v>11.886884</c:v>
                </c:pt>
                <c:pt idx="113">
                  <c:v>11.902296</c:v>
                </c:pt>
                <c:pt idx="114">
                  <c:v>11.903084</c:v>
                </c:pt>
                <c:pt idx="115">
                  <c:v>11.97396</c:v>
                </c:pt>
                <c:pt idx="116">
                  <c:v>12.014472</c:v>
                </c:pt>
                <c:pt idx="117">
                  <c:v>12.412816</c:v>
                </c:pt>
                <c:pt idx="118">
                  <c:v>12.504792</c:v>
                </c:pt>
                <c:pt idx="119">
                  <c:v>12.601128</c:v>
                </c:pt>
                <c:pt idx="120">
                  <c:v>12.601128</c:v>
                </c:pt>
                <c:pt idx="121">
                  <c:v>12.630612</c:v>
                </c:pt>
                <c:pt idx="122">
                  <c:v>13.024928</c:v>
                </c:pt>
                <c:pt idx="123">
                  <c:v>13.040132</c:v>
                </c:pt>
                <c:pt idx="124">
                  <c:v>13.160064</c:v>
                </c:pt>
                <c:pt idx="125">
                  <c:v>13.31024</c:v>
                </c:pt>
                <c:pt idx="126">
                  <c:v>13.31024</c:v>
                </c:pt>
                <c:pt idx="127">
                  <c:v>13.31036</c:v>
                </c:pt>
                <c:pt idx="128">
                  <c:v>13.31036</c:v>
                </c:pt>
                <c:pt idx="129">
                  <c:v>13.31036</c:v>
                </c:pt>
                <c:pt idx="130">
                  <c:v>13.31036</c:v>
                </c:pt>
                <c:pt idx="131">
                  <c:v>13.31036</c:v>
                </c:pt>
                <c:pt idx="132">
                  <c:v>13.31036</c:v>
                </c:pt>
                <c:pt idx="133">
                  <c:v>13.31036</c:v>
                </c:pt>
                <c:pt idx="134">
                  <c:v>13.31036</c:v>
                </c:pt>
                <c:pt idx="135">
                  <c:v>13.31036</c:v>
                </c:pt>
                <c:pt idx="136">
                  <c:v>13.31036</c:v>
                </c:pt>
                <c:pt idx="137">
                  <c:v>13.31036</c:v>
                </c:pt>
                <c:pt idx="138">
                  <c:v>13.436756</c:v>
                </c:pt>
                <c:pt idx="139">
                  <c:v>13.495656</c:v>
                </c:pt>
                <c:pt idx="140">
                  <c:v>13.6632</c:v>
                </c:pt>
                <c:pt idx="141">
                  <c:v>13.70828</c:v>
                </c:pt>
                <c:pt idx="142">
                  <c:v>13.70828</c:v>
                </c:pt>
                <c:pt idx="143">
                  <c:v>13.9994</c:v>
                </c:pt>
                <c:pt idx="144">
                  <c:v>14.009876</c:v>
                </c:pt>
                <c:pt idx="145">
                  <c:v>14.161792</c:v>
                </c:pt>
                <c:pt idx="146">
                  <c:v>14.17872</c:v>
                </c:pt>
                <c:pt idx="147">
                  <c:v>14.201784</c:v>
                </c:pt>
                <c:pt idx="148">
                  <c:v>14.318808</c:v>
                </c:pt>
                <c:pt idx="149">
                  <c:v>14.60656</c:v>
                </c:pt>
                <c:pt idx="150">
                  <c:v>14.721016</c:v>
                </c:pt>
                <c:pt idx="151">
                  <c:v>14.85832</c:v>
                </c:pt>
                <c:pt idx="152">
                  <c:v>14.927192</c:v>
                </c:pt>
                <c:pt idx="153">
                  <c:v>14.974296</c:v>
                </c:pt>
                <c:pt idx="154">
                  <c:v>15.1188</c:v>
                </c:pt>
                <c:pt idx="155">
                  <c:v>15.127864</c:v>
                </c:pt>
                <c:pt idx="156">
                  <c:v>15.14544</c:v>
                </c:pt>
                <c:pt idx="157">
                  <c:v>15.381064</c:v>
                </c:pt>
                <c:pt idx="158">
                  <c:v>15.424412</c:v>
                </c:pt>
                <c:pt idx="159">
                  <c:v>15.47624</c:v>
                </c:pt>
                <c:pt idx="160">
                  <c:v>15.662688</c:v>
                </c:pt>
                <c:pt idx="161">
                  <c:v>15.908352</c:v>
                </c:pt>
                <c:pt idx="162">
                  <c:v>16.338912</c:v>
                </c:pt>
                <c:pt idx="163">
                  <c:v>16.400352</c:v>
                </c:pt>
                <c:pt idx="164">
                  <c:v>16.47988</c:v>
                </c:pt>
                <c:pt idx="165">
                  <c:v>16.481364</c:v>
                </c:pt>
                <c:pt idx="166">
                  <c:v>16.496104</c:v>
                </c:pt>
                <c:pt idx="167">
                  <c:v>16.657608</c:v>
                </c:pt>
                <c:pt idx="168">
                  <c:v>16.724416</c:v>
                </c:pt>
                <c:pt idx="169">
                  <c:v>17.105688</c:v>
                </c:pt>
                <c:pt idx="170">
                  <c:v>17.448556</c:v>
                </c:pt>
                <c:pt idx="171">
                  <c:v>17.672768</c:v>
                </c:pt>
                <c:pt idx="172">
                  <c:v>17.825156</c:v>
                </c:pt>
                <c:pt idx="173">
                  <c:v>17.909816</c:v>
                </c:pt>
                <c:pt idx="174">
                  <c:v>17.98266</c:v>
                </c:pt>
                <c:pt idx="175">
                  <c:v>18.006696</c:v>
                </c:pt>
                <c:pt idx="176">
                  <c:v>18.26872</c:v>
                </c:pt>
                <c:pt idx="177">
                  <c:v>18.27184</c:v>
                </c:pt>
                <c:pt idx="178">
                  <c:v>18.289216</c:v>
                </c:pt>
                <c:pt idx="179">
                  <c:v>18.331216</c:v>
                </c:pt>
                <c:pt idx="180">
                  <c:v>18.33124</c:v>
                </c:pt>
                <c:pt idx="181">
                  <c:v>18.3328</c:v>
                </c:pt>
                <c:pt idx="182">
                  <c:v>18.459416</c:v>
                </c:pt>
                <c:pt idx="183">
                  <c:v>18.739728</c:v>
                </c:pt>
                <c:pt idx="184">
                  <c:v>18.739728</c:v>
                </c:pt>
                <c:pt idx="185">
                  <c:v>19.410668</c:v>
                </c:pt>
                <c:pt idx="186">
                  <c:v>19.587856</c:v>
                </c:pt>
                <c:pt idx="187">
                  <c:v>19.743184</c:v>
                </c:pt>
                <c:pt idx="188">
                  <c:v>19.743184</c:v>
                </c:pt>
                <c:pt idx="189">
                  <c:v>19.964476</c:v>
                </c:pt>
                <c:pt idx="190">
                  <c:v>20.003072</c:v>
                </c:pt>
                <c:pt idx="191">
                  <c:v>20.060744</c:v>
                </c:pt>
                <c:pt idx="192">
                  <c:v>20.078368</c:v>
                </c:pt>
                <c:pt idx="193">
                  <c:v>20.170696</c:v>
                </c:pt>
                <c:pt idx="194">
                  <c:v>20.563468</c:v>
                </c:pt>
                <c:pt idx="195">
                  <c:v>20.904428</c:v>
                </c:pt>
                <c:pt idx="196">
                  <c:v>21.000496</c:v>
                </c:pt>
                <c:pt idx="197">
                  <c:v>21.028664</c:v>
                </c:pt>
                <c:pt idx="198">
                  <c:v>21.163712</c:v>
                </c:pt>
                <c:pt idx="199">
                  <c:v>21.21642</c:v>
                </c:pt>
                <c:pt idx="200">
                  <c:v>21.249488</c:v>
                </c:pt>
                <c:pt idx="201">
                  <c:v>21.249488</c:v>
                </c:pt>
                <c:pt idx="202">
                  <c:v>21.508056</c:v>
                </c:pt>
                <c:pt idx="203">
                  <c:v>21.77872</c:v>
                </c:pt>
                <c:pt idx="204">
                  <c:v>21.797008</c:v>
                </c:pt>
                <c:pt idx="205">
                  <c:v>21.861984</c:v>
                </c:pt>
                <c:pt idx="206">
                  <c:v>21.861984</c:v>
                </c:pt>
                <c:pt idx="207">
                  <c:v>21.861984</c:v>
                </c:pt>
                <c:pt idx="208">
                  <c:v>22.035544</c:v>
                </c:pt>
                <c:pt idx="209">
                  <c:v>22.134812</c:v>
                </c:pt>
                <c:pt idx="210">
                  <c:v>22.23156</c:v>
                </c:pt>
                <c:pt idx="211">
                  <c:v>22.517248</c:v>
                </c:pt>
                <c:pt idx="212">
                  <c:v>22.578608</c:v>
                </c:pt>
                <c:pt idx="213">
                  <c:v>23.294416</c:v>
                </c:pt>
                <c:pt idx="214">
                  <c:v>23.353488</c:v>
                </c:pt>
                <c:pt idx="215">
                  <c:v>23.354664</c:v>
                </c:pt>
                <c:pt idx="216">
                  <c:v>23.371844</c:v>
                </c:pt>
                <c:pt idx="217">
                  <c:v>23.403972</c:v>
                </c:pt>
                <c:pt idx="218">
                  <c:v>23.450524</c:v>
                </c:pt>
                <c:pt idx="219">
                  <c:v>24.088992</c:v>
                </c:pt>
                <c:pt idx="220">
                  <c:v>24.204992</c:v>
                </c:pt>
                <c:pt idx="221">
                  <c:v>24.204992</c:v>
                </c:pt>
                <c:pt idx="222">
                  <c:v>24.365624</c:v>
                </c:pt>
                <c:pt idx="223">
                  <c:v>24.415672</c:v>
                </c:pt>
                <c:pt idx="224">
                  <c:v>24.480188</c:v>
                </c:pt>
                <c:pt idx="225">
                  <c:v>24.539632</c:v>
                </c:pt>
                <c:pt idx="226">
                  <c:v>24.605092</c:v>
                </c:pt>
                <c:pt idx="227">
                  <c:v>24.9968</c:v>
                </c:pt>
              </c:numCache>
            </c:numRef>
          </c:xVal>
          <c:yVal>
            <c:numRef>
              <c:f>Analysis!$Q$100:$Q$327</c:f>
              <c:numCache>
                <c:formatCode>0.00E+00</c:formatCode>
                <c:ptCount val="228"/>
                <c:pt idx="0">
                  <c:v>1.72354239713055E-9</c:v>
                </c:pt>
                <c:pt idx="1">
                  <c:v>4.18574582160277E-9</c:v>
                </c:pt>
                <c:pt idx="2">
                  <c:v>9.27429956551201E-9</c:v>
                </c:pt>
                <c:pt idx="3">
                  <c:v>1.96155539482953E-8</c:v>
                </c:pt>
                <c:pt idx="4">
                  <c:v>4.03801361613443E-8</c:v>
                </c:pt>
                <c:pt idx="5">
                  <c:v>8.21555209298896E-8</c:v>
                </c:pt>
                <c:pt idx="6">
                  <c:v>1.65952510809427E-7</c:v>
                </c:pt>
                <c:pt idx="7">
                  <c:v>3.3379271091095E-7</c:v>
                </c:pt>
                <c:pt idx="8">
                  <c:v>6.69719331456443E-7</c:v>
                </c:pt>
                <c:pt idx="9">
                  <c:v>1.34181879288988E-6</c:v>
                </c:pt>
                <c:pt idx="10">
                  <c:v>2.68626393609919E-6</c:v>
                </c:pt>
                <c:pt idx="11">
                  <c:v>5.37540044286026E-6</c:v>
                </c:pt>
                <c:pt idx="12">
                  <c:v>5.49210888518024E-6</c:v>
                </c:pt>
                <c:pt idx="13">
                  <c:v>1.07539196767249E-5</c:v>
                </c:pt>
                <c:pt idx="14">
                  <c:v>2.79403457998834E-5</c:v>
                </c:pt>
                <c:pt idx="15">
                  <c:v>2.15112043647965E-5</c:v>
                </c:pt>
                <c:pt idx="16">
                  <c:v>4.22592898149015E-5</c:v>
                </c:pt>
                <c:pt idx="17">
                  <c:v>4.43214672563445E-5</c:v>
                </c:pt>
                <c:pt idx="18">
                  <c:v>4.45791778814393E-5</c:v>
                </c:pt>
                <c:pt idx="19">
                  <c:v>4.43034110978984E-5</c:v>
                </c:pt>
                <c:pt idx="20">
                  <c:v>4.36487932807787E-5</c:v>
                </c:pt>
                <c:pt idx="21">
                  <c:v>4.54327417352563E-5</c:v>
                </c:pt>
                <c:pt idx="22">
                  <c:v>4.6660888803383E-5</c:v>
                </c:pt>
                <c:pt idx="23">
                  <c:v>4.79139861995444E-5</c:v>
                </c:pt>
                <c:pt idx="24">
                  <c:v>4.81780985535428E-5</c:v>
                </c:pt>
                <c:pt idx="25">
                  <c:v>4.53502579205365E-5</c:v>
                </c:pt>
                <c:pt idx="26">
                  <c:v>4.59383141717479E-5</c:v>
                </c:pt>
                <c:pt idx="27">
                  <c:v>4.79120164368048E-5</c:v>
                </c:pt>
                <c:pt idx="28">
                  <c:v>4.64339557210942E-5</c:v>
                </c:pt>
                <c:pt idx="29">
                  <c:v>4.99449757309441E-5</c:v>
                </c:pt>
                <c:pt idx="30">
                  <c:v>4.36577392865543E-5</c:v>
                </c:pt>
                <c:pt idx="31">
                  <c:v>4.36577392865543E-5</c:v>
                </c:pt>
                <c:pt idx="32">
                  <c:v>4.59072083351521E-5</c:v>
                </c:pt>
                <c:pt idx="33">
                  <c:v>4.59072083351521E-5</c:v>
                </c:pt>
                <c:pt idx="34">
                  <c:v>4.98151355370269E-5</c:v>
                </c:pt>
                <c:pt idx="35">
                  <c:v>5.00893429250656E-5</c:v>
                </c:pt>
                <c:pt idx="36">
                  <c:v>4.58457353229878E-5</c:v>
                </c:pt>
                <c:pt idx="37">
                  <c:v>5.16750840038732E-5</c:v>
                </c:pt>
                <c:pt idx="38">
                  <c:v>3.96780798915798E-5</c:v>
                </c:pt>
                <c:pt idx="39">
                  <c:v>4.5942581991017E-5</c:v>
                </c:pt>
                <c:pt idx="40">
                  <c:v>4.64540637157274E-5</c:v>
                </c:pt>
                <c:pt idx="41">
                  <c:v>4.44989100498015E-5</c:v>
                </c:pt>
                <c:pt idx="42">
                  <c:v>5.60395037206452E-5</c:v>
                </c:pt>
                <c:pt idx="43">
                  <c:v>4.54622061029025E-5</c:v>
                </c:pt>
                <c:pt idx="44">
                  <c:v>4.5543622962805E-5</c:v>
                </c:pt>
                <c:pt idx="45">
                  <c:v>4.93194939876807E-5</c:v>
                </c:pt>
                <c:pt idx="46">
                  <c:v>4.68961113038676E-5</c:v>
                </c:pt>
                <c:pt idx="47">
                  <c:v>5.55239183235607E-5</c:v>
                </c:pt>
                <c:pt idx="48">
                  <c:v>5.51118275437515E-5</c:v>
                </c:pt>
                <c:pt idx="49">
                  <c:v>5.44674689075672E-5</c:v>
                </c:pt>
                <c:pt idx="50">
                  <c:v>5.70602511869839E-5</c:v>
                </c:pt>
                <c:pt idx="51">
                  <c:v>4.71477484938487E-5</c:v>
                </c:pt>
                <c:pt idx="52">
                  <c:v>5.5517680741552E-5</c:v>
                </c:pt>
                <c:pt idx="53">
                  <c:v>4.71891135113798E-5</c:v>
                </c:pt>
                <c:pt idx="54">
                  <c:v>4.89971915594172E-5</c:v>
                </c:pt>
                <c:pt idx="55">
                  <c:v>5.38907387921083E-5</c:v>
                </c:pt>
                <c:pt idx="56">
                  <c:v>5.38907387921083E-5</c:v>
                </c:pt>
                <c:pt idx="57">
                  <c:v>5.12113690255976E-5</c:v>
                </c:pt>
                <c:pt idx="58">
                  <c:v>5.25297148125075E-5</c:v>
                </c:pt>
                <c:pt idx="59">
                  <c:v>5.8748502001697E-5</c:v>
                </c:pt>
                <c:pt idx="60">
                  <c:v>4.57098216939569E-5</c:v>
                </c:pt>
                <c:pt idx="61">
                  <c:v>5.95076813909093E-5</c:v>
                </c:pt>
                <c:pt idx="62">
                  <c:v>5.95150680011827E-5</c:v>
                </c:pt>
                <c:pt idx="63">
                  <c:v>4.30260199612822E-5</c:v>
                </c:pt>
                <c:pt idx="64">
                  <c:v>4.75114980130907E-5</c:v>
                </c:pt>
                <c:pt idx="65">
                  <c:v>5.61551452081479E-5</c:v>
                </c:pt>
                <c:pt idx="66">
                  <c:v>4.96581290319931E-5</c:v>
                </c:pt>
                <c:pt idx="67">
                  <c:v>5.85928086718229E-5</c:v>
                </c:pt>
                <c:pt idx="68">
                  <c:v>4.98378698819795E-5</c:v>
                </c:pt>
                <c:pt idx="69">
                  <c:v>4.98378698819795E-5</c:v>
                </c:pt>
                <c:pt idx="70">
                  <c:v>6.0619284163611E-5</c:v>
                </c:pt>
                <c:pt idx="71">
                  <c:v>5.40852528626416E-5</c:v>
                </c:pt>
                <c:pt idx="72">
                  <c:v>5.99201825379559E-5</c:v>
                </c:pt>
                <c:pt idx="73">
                  <c:v>6.32705027376352E-5</c:v>
                </c:pt>
                <c:pt idx="74">
                  <c:v>5.60060177540724E-5</c:v>
                </c:pt>
                <c:pt idx="75">
                  <c:v>5.89156856142187E-5</c:v>
                </c:pt>
                <c:pt idx="76">
                  <c:v>5.89156856142187E-5</c:v>
                </c:pt>
                <c:pt idx="77">
                  <c:v>5.73447177559579E-5</c:v>
                </c:pt>
                <c:pt idx="78">
                  <c:v>6.56770603647143E-5</c:v>
                </c:pt>
                <c:pt idx="79">
                  <c:v>6.27052629048239E-5</c:v>
                </c:pt>
                <c:pt idx="80">
                  <c:v>6.27052629048239E-5</c:v>
                </c:pt>
                <c:pt idx="81">
                  <c:v>6.71608662217488E-5</c:v>
                </c:pt>
                <c:pt idx="82">
                  <c:v>6.13315175408633E-5</c:v>
                </c:pt>
                <c:pt idx="83">
                  <c:v>6.13315175408633E-5</c:v>
                </c:pt>
                <c:pt idx="84">
                  <c:v>6.73662139873498E-5</c:v>
                </c:pt>
                <c:pt idx="85">
                  <c:v>6.6705112367879E-5</c:v>
                </c:pt>
                <c:pt idx="86">
                  <c:v>5.80717243537571E-5</c:v>
                </c:pt>
                <c:pt idx="87">
                  <c:v>6.23718805611503E-5</c:v>
                </c:pt>
                <c:pt idx="88">
                  <c:v>6.96436700815391E-5</c:v>
                </c:pt>
                <c:pt idx="89">
                  <c:v>5.84000181436867E-5</c:v>
                </c:pt>
                <c:pt idx="90">
                  <c:v>5.84000181436867E-5</c:v>
                </c:pt>
                <c:pt idx="91">
                  <c:v>6.10803727915672E-5</c:v>
                </c:pt>
                <c:pt idx="92">
                  <c:v>7.18049922475408E-5</c:v>
                </c:pt>
                <c:pt idx="93">
                  <c:v>7.18900203391326E-5</c:v>
                </c:pt>
                <c:pt idx="94">
                  <c:v>7.18969145087211E-5</c:v>
                </c:pt>
                <c:pt idx="95">
                  <c:v>6.87722962896184E-5</c:v>
                </c:pt>
                <c:pt idx="96">
                  <c:v>6.87722962896184E-5</c:v>
                </c:pt>
                <c:pt idx="97">
                  <c:v>6.39072285432037E-5</c:v>
                </c:pt>
                <c:pt idx="98">
                  <c:v>6.24276084319909E-5</c:v>
                </c:pt>
                <c:pt idx="99">
                  <c:v>6.29007618567269E-5</c:v>
                </c:pt>
                <c:pt idx="100">
                  <c:v>6.29007618567269E-5</c:v>
                </c:pt>
                <c:pt idx="101">
                  <c:v>6.29007618567269E-5</c:v>
                </c:pt>
                <c:pt idx="102">
                  <c:v>6.29007618567269E-5</c:v>
                </c:pt>
                <c:pt idx="103">
                  <c:v>6.29007618567269E-5</c:v>
                </c:pt>
                <c:pt idx="104">
                  <c:v>6.09677680216213E-5</c:v>
                </c:pt>
                <c:pt idx="105">
                  <c:v>4.60385258511239E-5</c:v>
                </c:pt>
                <c:pt idx="106">
                  <c:v>7.75758225603713E-5</c:v>
                </c:pt>
                <c:pt idx="107">
                  <c:v>7.74103624902467E-5</c:v>
                </c:pt>
                <c:pt idx="108">
                  <c:v>5.96406403758308E-5</c:v>
                </c:pt>
                <c:pt idx="109">
                  <c:v>7.83692265771837E-5</c:v>
                </c:pt>
                <c:pt idx="110">
                  <c:v>7.0546560077293E-5</c:v>
                </c:pt>
                <c:pt idx="111">
                  <c:v>7.97647214047271E-5</c:v>
                </c:pt>
                <c:pt idx="112">
                  <c:v>6.16791806643988E-5</c:v>
                </c:pt>
                <c:pt idx="113">
                  <c:v>7.94949459828524E-5</c:v>
                </c:pt>
                <c:pt idx="114">
                  <c:v>7.07224434752478E-5</c:v>
                </c:pt>
                <c:pt idx="115">
                  <c:v>7.13177221898377E-5</c:v>
                </c:pt>
                <c:pt idx="116">
                  <c:v>7.99252570680027E-5</c:v>
                </c:pt>
                <c:pt idx="117">
                  <c:v>7.43148803450003E-5</c:v>
                </c:pt>
                <c:pt idx="118">
                  <c:v>8.33173526524506E-5</c:v>
                </c:pt>
                <c:pt idx="119">
                  <c:v>8.38100395576875E-5</c:v>
                </c:pt>
                <c:pt idx="120">
                  <c:v>8.38100395576875E-5</c:v>
                </c:pt>
                <c:pt idx="121">
                  <c:v>8.33005275957167E-5</c:v>
                </c:pt>
                <c:pt idx="122">
                  <c:v>7.78437102929539E-5</c:v>
                </c:pt>
                <c:pt idx="123">
                  <c:v>7.55084744917369E-5</c:v>
                </c:pt>
                <c:pt idx="124">
                  <c:v>8.29579530259251E-5</c:v>
                </c:pt>
                <c:pt idx="125">
                  <c:v>8.55336640282655E-5</c:v>
                </c:pt>
                <c:pt idx="126">
                  <c:v>8.55336640282655E-5</c:v>
                </c:pt>
                <c:pt idx="127">
                  <c:v>8.55344847627403E-5</c:v>
                </c:pt>
                <c:pt idx="128">
                  <c:v>8.55344847627403E-5</c:v>
                </c:pt>
                <c:pt idx="129">
                  <c:v>8.55344847627403E-5</c:v>
                </c:pt>
                <c:pt idx="130">
                  <c:v>8.55344847627403E-5</c:v>
                </c:pt>
                <c:pt idx="131">
                  <c:v>8.55344847627403E-5</c:v>
                </c:pt>
                <c:pt idx="132">
                  <c:v>8.55344847627403E-5</c:v>
                </c:pt>
                <c:pt idx="133">
                  <c:v>8.55344847627403E-5</c:v>
                </c:pt>
                <c:pt idx="134">
                  <c:v>8.55344847627403E-5</c:v>
                </c:pt>
                <c:pt idx="135">
                  <c:v>8.55344847627403E-5</c:v>
                </c:pt>
                <c:pt idx="136">
                  <c:v>8.55344847627403E-5</c:v>
                </c:pt>
                <c:pt idx="137">
                  <c:v>8.55344847627403E-5</c:v>
                </c:pt>
                <c:pt idx="138">
                  <c:v>7.83114468701561E-5</c:v>
                </c:pt>
                <c:pt idx="139">
                  <c:v>9.00303040689316E-5</c:v>
                </c:pt>
                <c:pt idx="140">
                  <c:v>8.4554117432563E-5</c:v>
                </c:pt>
                <c:pt idx="141">
                  <c:v>8.67196253443863E-5</c:v>
                </c:pt>
                <c:pt idx="142">
                  <c:v>8.67196253443863E-5</c:v>
                </c:pt>
                <c:pt idx="143">
                  <c:v>8.20693438100331E-5</c:v>
                </c:pt>
                <c:pt idx="144">
                  <c:v>8.21409939296852E-5</c:v>
                </c:pt>
                <c:pt idx="145">
                  <c:v>8.8638174252735E-5</c:v>
                </c:pt>
                <c:pt idx="146">
                  <c:v>9.3821440755039E-5</c:v>
                </c:pt>
                <c:pt idx="147">
                  <c:v>9.36439158881345E-5</c:v>
                </c:pt>
                <c:pt idx="148">
                  <c:v>9.47795661809486E-5</c:v>
                </c:pt>
                <c:pt idx="149">
                  <c:v>9.50328448398793E-5</c:v>
                </c:pt>
                <c:pt idx="150">
                  <c:v>8.48206919899858E-5</c:v>
                </c:pt>
                <c:pt idx="151">
                  <c:v>9.42950045470125E-5</c:v>
                </c:pt>
                <c:pt idx="152">
                  <c:v>7.87031834349896E-5</c:v>
                </c:pt>
                <c:pt idx="153">
                  <c:v>0.00010093212009802</c:v>
                </c:pt>
                <c:pt idx="154">
                  <c:v>7.89374210541044E-5</c:v>
                </c:pt>
                <c:pt idx="155">
                  <c:v>7.25054891218031E-5</c:v>
                </c:pt>
                <c:pt idx="156">
                  <c:v>9.69385902904208E-5</c:v>
                </c:pt>
                <c:pt idx="157">
                  <c:v>7.42372388636819E-5</c:v>
                </c:pt>
                <c:pt idx="158">
                  <c:v>0.000102487658148154</c:v>
                </c:pt>
                <c:pt idx="159">
                  <c:v>8.11045704348774E-5</c:v>
                </c:pt>
                <c:pt idx="160">
                  <c:v>9.48952897418988E-5</c:v>
                </c:pt>
                <c:pt idx="161">
                  <c:v>8.9687893646035E-5</c:v>
                </c:pt>
                <c:pt idx="162">
                  <c:v>0.000109043685133048</c:v>
                </c:pt>
                <c:pt idx="163">
                  <c:v>9.94099038675636E-5</c:v>
                </c:pt>
                <c:pt idx="164">
                  <c:v>0.000108144488442431</c:v>
                </c:pt>
                <c:pt idx="165">
                  <c:v>0.000109619102073348</c:v>
                </c:pt>
                <c:pt idx="166">
                  <c:v>0.000111524026789414</c:v>
                </c:pt>
                <c:pt idx="167">
                  <c:v>0.000110824514796522</c:v>
                </c:pt>
                <c:pt idx="168">
                  <c:v>0.000113899314433003</c:v>
                </c:pt>
                <c:pt idx="169">
                  <c:v>0.000100476284170702</c:v>
                </c:pt>
                <c:pt idx="170">
                  <c:v>0.000105712077679395</c:v>
                </c:pt>
                <c:pt idx="171">
                  <c:v>7.63159130680688E-5</c:v>
                </c:pt>
                <c:pt idx="172">
                  <c:v>8.6055897374596E-5</c:v>
                </c:pt>
                <c:pt idx="173">
                  <c:v>0.000119486464370368</c:v>
                </c:pt>
                <c:pt idx="174">
                  <c:v>0.0001210029354595</c:v>
                </c:pt>
                <c:pt idx="175">
                  <c:v>0.00011901987682143</c:v>
                </c:pt>
                <c:pt idx="176">
                  <c:v>0.000123647752304621</c:v>
                </c:pt>
                <c:pt idx="177">
                  <c:v>0.000123669091400966</c:v>
                </c:pt>
                <c:pt idx="178">
                  <c:v>0.000122188322261488</c:v>
                </c:pt>
                <c:pt idx="179">
                  <c:v>0.000124075190819109</c:v>
                </c:pt>
                <c:pt idx="180">
                  <c:v>0.000124075354966004</c:v>
                </c:pt>
                <c:pt idx="181">
                  <c:v>0.000122223777990801</c:v>
                </c:pt>
                <c:pt idx="182">
                  <c:v>9.99554460729791E-5</c:v>
                </c:pt>
                <c:pt idx="183">
                  <c:v>0.000104994427454609</c:v>
                </c:pt>
                <c:pt idx="184">
                  <c:v>0.000104994427454609</c:v>
                </c:pt>
                <c:pt idx="185">
                  <c:v>0.000104511425216175</c:v>
                </c:pt>
                <c:pt idx="186">
                  <c:v>0.000127130785268879</c:v>
                </c:pt>
                <c:pt idx="187">
                  <c:v>0.000125415778510287</c:v>
                </c:pt>
                <c:pt idx="188">
                  <c:v>0.000125415778510287</c:v>
                </c:pt>
                <c:pt idx="189">
                  <c:v>0.000110575339809965</c:v>
                </c:pt>
                <c:pt idx="190">
                  <c:v>0.00012163046903895</c:v>
                </c:pt>
                <c:pt idx="191">
                  <c:v>0.000101350612606733</c:v>
                </c:pt>
                <c:pt idx="192">
                  <c:v>0.000119395855284347</c:v>
                </c:pt>
                <c:pt idx="193">
                  <c:v>0.000134832967947865</c:v>
                </c:pt>
                <c:pt idx="194">
                  <c:v>0.000137850480318004</c:v>
                </c:pt>
                <c:pt idx="195">
                  <c:v>0.000106897710701726</c:v>
                </c:pt>
                <c:pt idx="196">
                  <c:v>0.000140508346841274</c:v>
                </c:pt>
                <c:pt idx="197">
                  <c:v>0.00013820364236252</c:v>
                </c:pt>
                <c:pt idx="198">
                  <c:v>0.000116800036287373</c:v>
                </c:pt>
                <c:pt idx="199">
                  <c:v>0.000141730584621182</c:v>
                </c:pt>
                <c:pt idx="200">
                  <c:v>0.000136289443346888</c:v>
                </c:pt>
                <c:pt idx="201">
                  <c:v>0.000136289443346888</c:v>
                </c:pt>
                <c:pt idx="202">
                  <c:v>0.000143725215615347</c:v>
                </c:pt>
                <c:pt idx="203">
                  <c:v>0.000139801037870871</c:v>
                </c:pt>
                <c:pt idx="204">
                  <c:v>0.00013519663539366</c:v>
                </c:pt>
                <c:pt idx="205">
                  <c:v>0.000140985111497699</c:v>
                </c:pt>
                <c:pt idx="206">
                  <c:v>0.000140985111497699</c:v>
                </c:pt>
                <c:pt idx="207">
                  <c:v>0.000140985111497699</c:v>
                </c:pt>
                <c:pt idx="208">
                  <c:v>0.000145411332520425</c:v>
                </c:pt>
                <c:pt idx="209">
                  <c:v>0.000147229998043188</c:v>
                </c:pt>
                <c:pt idx="210">
                  <c:v>0.00014783890095006</c:v>
                </c:pt>
                <c:pt idx="211">
                  <c:v>0.000152090633823439</c:v>
                </c:pt>
                <c:pt idx="212">
                  <c:v>9.98287246700663E-5</c:v>
                </c:pt>
                <c:pt idx="213">
                  <c:v>0.000157207831200519</c:v>
                </c:pt>
                <c:pt idx="214">
                  <c:v>0.000150060136732724</c:v>
                </c:pt>
                <c:pt idx="215">
                  <c:v>0.000134737680675338</c:v>
                </c:pt>
                <c:pt idx="216">
                  <c:v>0.000128755757455583</c:v>
                </c:pt>
                <c:pt idx="217">
                  <c:v>0.000157047623831034</c:v>
                </c:pt>
                <c:pt idx="218">
                  <c:v>0.000157265200540309</c:v>
                </c:pt>
                <c:pt idx="219">
                  <c:v>0.000138776022585263</c:v>
                </c:pt>
                <c:pt idx="220">
                  <c:v>0.000143662675648365</c:v>
                </c:pt>
                <c:pt idx="221">
                  <c:v>0.000143662675648365</c:v>
                </c:pt>
                <c:pt idx="222">
                  <c:v>0.000165534100374162</c:v>
                </c:pt>
                <c:pt idx="223">
                  <c:v>0.000122371181902479</c:v>
                </c:pt>
                <c:pt idx="224">
                  <c:v>0.000122874948723126</c:v>
                </c:pt>
                <c:pt idx="225">
                  <c:v>0.000163739892738749</c:v>
                </c:pt>
                <c:pt idx="226">
                  <c:v>0.000162183369807245</c:v>
                </c:pt>
                <c:pt idx="227">
                  <c:v>0.00016687173342123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Analysis!$R$99</c:f>
              <c:strCache>
                <c:ptCount val="1"/>
                <c:pt idx="0">
                  <c:v>Tcomm</c:v>
                </c:pt>
              </c:strCache>
            </c:strRef>
          </c:tx>
          <c:marker>
            <c:symbol val="none"/>
          </c:marker>
          <c:xVal>
            <c:numRef>
              <c:f>Analysis!$M$100:$M$327</c:f>
              <c:numCache>
                <c:formatCode>General</c:formatCode>
                <c:ptCount val="228"/>
                <c:pt idx="0">
                  <c:v>0.000412</c:v>
                </c:pt>
                <c:pt idx="1">
                  <c:v>0.000932</c:v>
                </c:pt>
                <c:pt idx="2">
                  <c:v>0.001996</c:v>
                </c:pt>
                <c:pt idx="3">
                  <c:v>0.004148</c:v>
                </c:pt>
                <c:pt idx="4">
                  <c:v>0.008464</c:v>
                </c:pt>
                <c:pt idx="5">
                  <c:v>0.017132</c:v>
                </c:pt>
                <c:pt idx="6">
                  <c:v>0.034504</c:v>
                </c:pt>
                <c:pt idx="7">
                  <c:v>0.069284</c:v>
                </c:pt>
                <c:pt idx="8">
                  <c:v>0.13888</c:v>
                </c:pt>
                <c:pt idx="9">
                  <c:v>0.278108</c:v>
                </c:pt>
                <c:pt idx="10">
                  <c:v>0.5566</c:v>
                </c:pt>
                <c:pt idx="11">
                  <c:v>1.11362</c:v>
                </c:pt>
                <c:pt idx="12">
                  <c:v>2.141344</c:v>
                </c:pt>
                <c:pt idx="13">
                  <c:v>2.227696</c:v>
                </c:pt>
                <c:pt idx="14">
                  <c:v>4.432392</c:v>
                </c:pt>
                <c:pt idx="15">
                  <c:v>4.455884</c:v>
                </c:pt>
                <c:pt idx="16">
                  <c:v>6.452372</c:v>
                </c:pt>
                <c:pt idx="17">
                  <c:v>6.543064</c:v>
                </c:pt>
                <c:pt idx="18">
                  <c:v>6.580744</c:v>
                </c:pt>
                <c:pt idx="19">
                  <c:v>6.667744</c:v>
                </c:pt>
                <c:pt idx="20">
                  <c:v>6.821552</c:v>
                </c:pt>
                <c:pt idx="21">
                  <c:v>6.988364</c:v>
                </c:pt>
                <c:pt idx="22">
                  <c:v>7.052952</c:v>
                </c:pt>
                <c:pt idx="23">
                  <c:v>7.180288</c:v>
                </c:pt>
                <c:pt idx="24">
                  <c:v>7.234264</c:v>
                </c:pt>
                <c:pt idx="25">
                  <c:v>7.382584</c:v>
                </c:pt>
                <c:pt idx="26">
                  <c:v>7.498304</c:v>
                </c:pt>
                <c:pt idx="27">
                  <c:v>7.49916</c:v>
                </c:pt>
                <c:pt idx="28">
                  <c:v>7.517952</c:v>
                </c:pt>
                <c:pt idx="29">
                  <c:v>7.51844</c:v>
                </c:pt>
                <c:pt idx="30">
                  <c:v>7.54272</c:v>
                </c:pt>
                <c:pt idx="31">
                  <c:v>7.54272</c:v>
                </c:pt>
                <c:pt idx="32">
                  <c:v>7.546736</c:v>
                </c:pt>
                <c:pt idx="33">
                  <c:v>7.546736</c:v>
                </c:pt>
                <c:pt idx="34">
                  <c:v>7.563336</c:v>
                </c:pt>
                <c:pt idx="35">
                  <c:v>7.631068</c:v>
                </c:pt>
                <c:pt idx="36">
                  <c:v>7.696448</c:v>
                </c:pt>
                <c:pt idx="37">
                  <c:v>7.74556</c:v>
                </c:pt>
                <c:pt idx="38">
                  <c:v>7.805272</c:v>
                </c:pt>
                <c:pt idx="39">
                  <c:v>8.072468</c:v>
                </c:pt>
                <c:pt idx="40">
                  <c:v>8.088272</c:v>
                </c:pt>
                <c:pt idx="41">
                  <c:v>8.122208000000001</c:v>
                </c:pt>
                <c:pt idx="42">
                  <c:v>8.240344</c:v>
                </c:pt>
                <c:pt idx="43">
                  <c:v>8.243872</c:v>
                </c:pt>
                <c:pt idx="44">
                  <c:v>8.255776</c:v>
                </c:pt>
                <c:pt idx="45">
                  <c:v>8.339788</c:v>
                </c:pt>
                <c:pt idx="46">
                  <c:v>8.351744</c:v>
                </c:pt>
                <c:pt idx="47">
                  <c:v>8.3918</c:v>
                </c:pt>
                <c:pt idx="48">
                  <c:v>8.393568</c:v>
                </c:pt>
                <c:pt idx="49">
                  <c:v>8.420416</c:v>
                </c:pt>
                <c:pt idx="50">
                  <c:v>8.532928</c:v>
                </c:pt>
                <c:pt idx="51">
                  <c:v>8.546576</c:v>
                </c:pt>
                <c:pt idx="52">
                  <c:v>8.573968000000001</c:v>
                </c:pt>
                <c:pt idx="53">
                  <c:v>8.649544</c:v>
                </c:pt>
                <c:pt idx="54">
                  <c:v>8.658944</c:v>
                </c:pt>
                <c:pt idx="55">
                  <c:v>8.827992</c:v>
                </c:pt>
                <c:pt idx="56">
                  <c:v>8.827992</c:v>
                </c:pt>
                <c:pt idx="57">
                  <c:v>8.8368</c:v>
                </c:pt>
                <c:pt idx="58">
                  <c:v>8.880636</c:v>
                </c:pt>
                <c:pt idx="59">
                  <c:v>8.886088</c:v>
                </c:pt>
                <c:pt idx="60">
                  <c:v>8.890356</c:v>
                </c:pt>
                <c:pt idx="61">
                  <c:v>8.890768</c:v>
                </c:pt>
                <c:pt idx="62">
                  <c:v>8.896288</c:v>
                </c:pt>
                <c:pt idx="63">
                  <c:v>8.912296</c:v>
                </c:pt>
                <c:pt idx="64">
                  <c:v>8.93048</c:v>
                </c:pt>
                <c:pt idx="65">
                  <c:v>8.972432</c:v>
                </c:pt>
                <c:pt idx="66">
                  <c:v>8.99886</c:v>
                </c:pt>
                <c:pt idx="67">
                  <c:v>9.023584</c:v>
                </c:pt>
                <c:pt idx="68">
                  <c:v>9.030620000000001</c:v>
                </c:pt>
                <c:pt idx="69">
                  <c:v>9.030620000000001</c:v>
                </c:pt>
                <c:pt idx="70">
                  <c:v>9.261096</c:v>
                </c:pt>
                <c:pt idx="71">
                  <c:v>9.286312000000001</c:v>
                </c:pt>
                <c:pt idx="72">
                  <c:v>9.32528</c:v>
                </c:pt>
                <c:pt idx="73">
                  <c:v>9.462432</c:v>
                </c:pt>
                <c:pt idx="74">
                  <c:v>9.499388</c:v>
                </c:pt>
                <c:pt idx="75">
                  <c:v>9.634792</c:v>
                </c:pt>
                <c:pt idx="76">
                  <c:v>9.634792</c:v>
                </c:pt>
                <c:pt idx="77">
                  <c:v>9.63702</c:v>
                </c:pt>
                <c:pt idx="78">
                  <c:v>9.818676</c:v>
                </c:pt>
                <c:pt idx="79">
                  <c:v>9.871208</c:v>
                </c:pt>
                <c:pt idx="80">
                  <c:v>9.871208</c:v>
                </c:pt>
                <c:pt idx="81">
                  <c:v>10.009744</c:v>
                </c:pt>
                <c:pt idx="82">
                  <c:v>10.034712</c:v>
                </c:pt>
                <c:pt idx="83">
                  <c:v>10.034712</c:v>
                </c:pt>
                <c:pt idx="84">
                  <c:v>10.045128</c:v>
                </c:pt>
                <c:pt idx="85">
                  <c:v>10.160468</c:v>
                </c:pt>
                <c:pt idx="86">
                  <c:v>10.171976</c:v>
                </c:pt>
                <c:pt idx="87">
                  <c:v>10.228944</c:v>
                </c:pt>
                <c:pt idx="88">
                  <c:v>10.333596</c:v>
                </c:pt>
                <c:pt idx="89">
                  <c:v>10.581856</c:v>
                </c:pt>
                <c:pt idx="90">
                  <c:v>10.581856</c:v>
                </c:pt>
                <c:pt idx="91">
                  <c:v>10.695852</c:v>
                </c:pt>
                <c:pt idx="92">
                  <c:v>10.748724</c:v>
                </c:pt>
                <c:pt idx="93">
                  <c:v>10.852616</c:v>
                </c:pt>
                <c:pt idx="94">
                  <c:v>10.942044</c:v>
                </c:pt>
                <c:pt idx="95">
                  <c:v>11.241432</c:v>
                </c:pt>
                <c:pt idx="96">
                  <c:v>11.241432</c:v>
                </c:pt>
                <c:pt idx="97">
                  <c:v>11.371188</c:v>
                </c:pt>
                <c:pt idx="98">
                  <c:v>11.371792</c:v>
                </c:pt>
                <c:pt idx="99">
                  <c:v>11.533452</c:v>
                </c:pt>
                <c:pt idx="100">
                  <c:v>11.533452</c:v>
                </c:pt>
                <c:pt idx="101">
                  <c:v>11.533452</c:v>
                </c:pt>
                <c:pt idx="102">
                  <c:v>11.533452</c:v>
                </c:pt>
                <c:pt idx="103">
                  <c:v>11.533452</c:v>
                </c:pt>
                <c:pt idx="104">
                  <c:v>11.535568</c:v>
                </c:pt>
                <c:pt idx="105">
                  <c:v>11.542256</c:v>
                </c:pt>
                <c:pt idx="106">
                  <c:v>11.6688</c:v>
                </c:pt>
                <c:pt idx="107">
                  <c:v>11.678408</c:v>
                </c:pt>
                <c:pt idx="108">
                  <c:v>11.722128</c:v>
                </c:pt>
                <c:pt idx="109">
                  <c:v>11.737704</c:v>
                </c:pt>
                <c:pt idx="110">
                  <c:v>11.847408</c:v>
                </c:pt>
                <c:pt idx="111">
                  <c:v>11.85256</c:v>
                </c:pt>
                <c:pt idx="112">
                  <c:v>11.886884</c:v>
                </c:pt>
                <c:pt idx="113">
                  <c:v>11.902296</c:v>
                </c:pt>
                <c:pt idx="114">
                  <c:v>11.903084</c:v>
                </c:pt>
                <c:pt idx="115">
                  <c:v>11.97396</c:v>
                </c:pt>
                <c:pt idx="116">
                  <c:v>12.014472</c:v>
                </c:pt>
                <c:pt idx="117">
                  <c:v>12.412816</c:v>
                </c:pt>
                <c:pt idx="118">
                  <c:v>12.504792</c:v>
                </c:pt>
                <c:pt idx="119">
                  <c:v>12.601128</c:v>
                </c:pt>
                <c:pt idx="120">
                  <c:v>12.601128</c:v>
                </c:pt>
                <c:pt idx="121">
                  <c:v>12.630612</c:v>
                </c:pt>
                <c:pt idx="122">
                  <c:v>13.024928</c:v>
                </c:pt>
                <c:pt idx="123">
                  <c:v>13.040132</c:v>
                </c:pt>
                <c:pt idx="124">
                  <c:v>13.160064</c:v>
                </c:pt>
                <c:pt idx="125">
                  <c:v>13.31024</c:v>
                </c:pt>
                <c:pt idx="126">
                  <c:v>13.31024</c:v>
                </c:pt>
                <c:pt idx="127">
                  <c:v>13.31036</c:v>
                </c:pt>
                <c:pt idx="128">
                  <c:v>13.31036</c:v>
                </c:pt>
                <c:pt idx="129">
                  <c:v>13.31036</c:v>
                </c:pt>
                <c:pt idx="130">
                  <c:v>13.31036</c:v>
                </c:pt>
                <c:pt idx="131">
                  <c:v>13.31036</c:v>
                </c:pt>
                <c:pt idx="132">
                  <c:v>13.31036</c:v>
                </c:pt>
                <c:pt idx="133">
                  <c:v>13.31036</c:v>
                </c:pt>
                <c:pt idx="134">
                  <c:v>13.31036</c:v>
                </c:pt>
                <c:pt idx="135">
                  <c:v>13.31036</c:v>
                </c:pt>
                <c:pt idx="136">
                  <c:v>13.31036</c:v>
                </c:pt>
                <c:pt idx="137">
                  <c:v>13.31036</c:v>
                </c:pt>
                <c:pt idx="138">
                  <c:v>13.436756</c:v>
                </c:pt>
                <c:pt idx="139">
                  <c:v>13.495656</c:v>
                </c:pt>
                <c:pt idx="140">
                  <c:v>13.6632</c:v>
                </c:pt>
                <c:pt idx="141">
                  <c:v>13.70828</c:v>
                </c:pt>
                <c:pt idx="142">
                  <c:v>13.70828</c:v>
                </c:pt>
                <c:pt idx="143">
                  <c:v>13.9994</c:v>
                </c:pt>
                <c:pt idx="144">
                  <c:v>14.009876</c:v>
                </c:pt>
                <c:pt idx="145">
                  <c:v>14.161792</c:v>
                </c:pt>
                <c:pt idx="146">
                  <c:v>14.17872</c:v>
                </c:pt>
                <c:pt idx="147">
                  <c:v>14.201784</c:v>
                </c:pt>
                <c:pt idx="148">
                  <c:v>14.318808</c:v>
                </c:pt>
                <c:pt idx="149">
                  <c:v>14.60656</c:v>
                </c:pt>
                <c:pt idx="150">
                  <c:v>14.721016</c:v>
                </c:pt>
                <c:pt idx="151">
                  <c:v>14.85832</c:v>
                </c:pt>
                <c:pt idx="152">
                  <c:v>14.927192</c:v>
                </c:pt>
                <c:pt idx="153">
                  <c:v>14.974296</c:v>
                </c:pt>
                <c:pt idx="154">
                  <c:v>15.1188</c:v>
                </c:pt>
                <c:pt idx="155">
                  <c:v>15.127864</c:v>
                </c:pt>
                <c:pt idx="156">
                  <c:v>15.14544</c:v>
                </c:pt>
                <c:pt idx="157">
                  <c:v>15.381064</c:v>
                </c:pt>
                <c:pt idx="158">
                  <c:v>15.424412</c:v>
                </c:pt>
                <c:pt idx="159">
                  <c:v>15.47624</c:v>
                </c:pt>
                <c:pt idx="160">
                  <c:v>15.662688</c:v>
                </c:pt>
                <c:pt idx="161">
                  <c:v>15.908352</c:v>
                </c:pt>
                <c:pt idx="162">
                  <c:v>16.338912</c:v>
                </c:pt>
                <c:pt idx="163">
                  <c:v>16.400352</c:v>
                </c:pt>
                <c:pt idx="164">
                  <c:v>16.47988</c:v>
                </c:pt>
                <c:pt idx="165">
                  <c:v>16.481364</c:v>
                </c:pt>
                <c:pt idx="166">
                  <c:v>16.496104</c:v>
                </c:pt>
                <c:pt idx="167">
                  <c:v>16.657608</c:v>
                </c:pt>
                <c:pt idx="168">
                  <c:v>16.724416</c:v>
                </c:pt>
                <c:pt idx="169">
                  <c:v>17.105688</c:v>
                </c:pt>
                <c:pt idx="170">
                  <c:v>17.448556</c:v>
                </c:pt>
                <c:pt idx="171">
                  <c:v>17.672768</c:v>
                </c:pt>
                <c:pt idx="172">
                  <c:v>17.825156</c:v>
                </c:pt>
                <c:pt idx="173">
                  <c:v>17.909816</c:v>
                </c:pt>
                <c:pt idx="174">
                  <c:v>17.98266</c:v>
                </c:pt>
                <c:pt idx="175">
                  <c:v>18.006696</c:v>
                </c:pt>
                <c:pt idx="176">
                  <c:v>18.26872</c:v>
                </c:pt>
                <c:pt idx="177">
                  <c:v>18.27184</c:v>
                </c:pt>
                <c:pt idx="178">
                  <c:v>18.289216</c:v>
                </c:pt>
                <c:pt idx="179">
                  <c:v>18.331216</c:v>
                </c:pt>
                <c:pt idx="180">
                  <c:v>18.33124</c:v>
                </c:pt>
                <c:pt idx="181">
                  <c:v>18.3328</c:v>
                </c:pt>
                <c:pt idx="182">
                  <c:v>18.459416</c:v>
                </c:pt>
                <c:pt idx="183">
                  <c:v>18.739728</c:v>
                </c:pt>
                <c:pt idx="184">
                  <c:v>18.739728</c:v>
                </c:pt>
                <c:pt idx="185">
                  <c:v>19.410668</c:v>
                </c:pt>
                <c:pt idx="186">
                  <c:v>19.587856</c:v>
                </c:pt>
                <c:pt idx="187">
                  <c:v>19.743184</c:v>
                </c:pt>
                <c:pt idx="188">
                  <c:v>19.743184</c:v>
                </c:pt>
                <c:pt idx="189">
                  <c:v>19.964476</c:v>
                </c:pt>
                <c:pt idx="190">
                  <c:v>20.003072</c:v>
                </c:pt>
                <c:pt idx="191">
                  <c:v>20.060744</c:v>
                </c:pt>
                <c:pt idx="192">
                  <c:v>20.078368</c:v>
                </c:pt>
                <c:pt idx="193">
                  <c:v>20.170696</c:v>
                </c:pt>
                <c:pt idx="194">
                  <c:v>20.563468</c:v>
                </c:pt>
                <c:pt idx="195">
                  <c:v>20.904428</c:v>
                </c:pt>
                <c:pt idx="196">
                  <c:v>21.000496</c:v>
                </c:pt>
                <c:pt idx="197">
                  <c:v>21.028664</c:v>
                </c:pt>
                <c:pt idx="198">
                  <c:v>21.163712</c:v>
                </c:pt>
                <c:pt idx="199">
                  <c:v>21.21642</c:v>
                </c:pt>
                <c:pt idx="200">
                  <c:v>21.249488</c:v>
                </c:pt>
                <c:pt idx="201">
                  <c:v>21.249488</c:v>
                </c:pt>
                <c:pt idx="202">
                  <c:v>21.508056</c:v>
                </c:pt>
                <c:pt idx="203">
                  <c:v>21.77872</c:v>
                </c:pt>
                <c:pt idx="204">
                  <c:v>21.797008</c:v>
                </c:pt>
                <c:pt idx="205">
                  <c:v>21.861984</c:v>
                </c:pt>
                <c:pt idx="206">
                  <c:v>21.861984</c:v>
                </c:pt>
                <c:pt idx="207">
                  <c:v>21.861984</c:v>
                </c:pt>
                <c:pt idx="208">
                  <c:v>22.035544</c:v>
                </c:pt>
                <c:pt idx="209">
                  <c:v>22.134812</c:v>
                </c:pt>
                <c:pt idx="210">
                  <c:v>22.23156</c:v>
                </c:pt>
                <c:pt idx="211">
                  <c:v>22.517248</c:v>
                </c:pt>
                <c:pt idx="212">
                  <c:v>22.578608</c:v>
                </c:pt>
                <c:pt idx="213">
                  <c:v>23.294416</c:v>
                </c:pt>
                <c:pt idx="214">
                  <c:v>23.353488</c:v>
                </c:pt>
                <c:pt idx="215">
                  <c:v>23.354664</c:v>
                </c:pt>
                <c:pt idx="216">
                  <c:v>23.371844</c:v>
                </c:pt>
                <c:pt idx="217">
                  <c:v>23.403972</c:v>
                </c:pt>
                <c:pt idx="218">
                  <c:v>23.450524</c:v>
                </c:pt>
                <c:pt idx="219">
                  <c:v>24.088992</c:v>
                </c:pt>
                <c:pt idx="220">
                  <c:v>24.204992</c:v>
                </c:pt>
                <c:pt idx="221">
                  <c:v>24.204992</c:v>
                </c:pt>
                <c:pt idx="222">
                  <c:v>24.365624</c:v>
                </c:pt>
                <c:pt idx="223">
                  <c:v>24.415672</c:v>
                </c:pt>
                <c:pt idx="224">
                  <c:v>24.480188</c:v>
                </c:pt>
                <c:pt idx="225">
                  <c:v>24.539632</c:v>
                </c:pt>
                <c:pt idx="226">
                  <c:v>24.605092</c:v>
                </c:pt>
                <c:pt idx="227">
                  <c:v>24.9968</c:v>
                </c:pt>
              </c:numCache>
            </c:numRef>
          </c:xVal>
          <c:yVal>
            <c:numRef>
              <c:f>Analysis!$R$100:$R$327</c:f>
              <c:numCache>
                <c:formatCode>0.00E+00</c:formatCode>
                <c:ptCount val="228"/>
                <c:pt idx="0">
                  <c:v>5.42077432290375E-7</c:v>
                </c:pt>
                <c:pt idx="1">
                  <c:v>5.34911474998414E-7</c:v>
                </c:pt>
                <c:pt idx="2">
                  <c:v>7.6852938462438E-7</c:v>
                </c:pt>
                <c:pt idx="3">
                  <c:v>8.0854271701575E-7</c:v>
                </c:pt>
                <c:pt idx="4">
                  <c:v>6.91850115131677E-7</c:v>
                </c:pt>
                <c:pt idx="5">
                  <c:v>6.42588054399448E-7</c:v>
                </c:pt>
                <c:pt idx="6">
                  <c:v>5.96510895432089E-7</c:v>
                </c:pt>
                <c:pt idx="7">
                  <c:v>5.53135677566121E-7</c:v>
                </c:pt>
                <c:pt idx="8">
                  <c:v>5.41007053990822E-7</c:v>
                </c:pt>
                <c:pt idx="9">
                  <c:v>5.41685910591217E-7</c:v>
                </c:pt>
                <c:pt idx="10">
                  <c:v>5.47776585086224E-7</c:v>
                </c:pt>
                <c:pt idx="11">
                  <c:v>6.25792739517851E-7</c:v>
                </c:pt>
                <c:pt idx="12">
                  <c:v>6.42181835749395E-7</c:v>
                </c:pt>
                <c:pt idx="13">
                  <c:v>6.13140040483133E-7</c:v>
                </c:pt>
                <c:pt idx="14">
                  <c:v>7.79182067388567E-7</c:v>
                </c:pt>
                <c:pt idx="15">
                  <c:v>6.0033214401789E-7</c:v>
                </c:pt>
                <c:pt idx="16">
                  <c:v>7.03541864880507E-7</c:v>
                </c:pt>
                <c:pt idx="17">
                  <c:v>3.97943434947351E-6</c:v>
                </c:pt>
                <c:pt idx="18">
                  <c:v>3.83342641838539E-6</c:v>
                </c:pt>
                <c:pt idx="19">
                  <c:v>7.6149482320122E-7</c:v>
                </c:pt>
                <c:pt idx="20">
                  <c:v>7.18424365124525E-7</c:v>
                </c:pt>
                <c:pt idx="21">
                  <c:v>8.44578229083906E-7</c:v>
                </c:pt>
                <c:pt idx="22">
                  <c:v>6.97506778824697E-7</c:v>
                </c:pt>
                <c:pt idx="23">
                  <c:v>7.98121681465763E-7</c:v>
                </c:pt>
                <c:pt idx="24">
                  <c:v>6.88470464293814E-7</c:v>
                </c:pt>
                <c:pt idx="25">
                  <c:v>5.43773831500229E-7</c:v>
                </c:pt>
                <c:pt idx="26">
                  <c:v>8.9100298017548E-7</c:v>
                </c:pt>
                <c:pt idx="27">
                  <c:v>6.53182413895084E-7</c:v>
                </c:pt>
                <c:pt idx="28">
                  <c:v>7.51046100260906E-7</c:v>
                </c:pt>
                <c:pt idx="29">
                  <c:v>7.21798856453178E-7</c:v>
                </c:pt>
                <c:pt idx="30">
                  <c:v>6.26323497665128E-7</c:v>
                </c:pt>
                <c:pt idx="31">
                  <c:v>6.29225596846764E-7</c:v>
                </c:pt>
                <c:pt idx="32">
                  <c:v>5.54773342731644E-7</c:v>
                </c:pt>
                <c:pt idx="33">
                  <c:v>5.70250108712659E-7</c:v>
                </c:pt>
                <c:pt idx="34">
                  <c:v>7.01995096951514E-7</c:v>
                </c:pt>
                <c:pt idx="35">
                  <c:v>7.20520150046373E-7</c:v>
                </c:pt>
                <c:pt idx="36">
                  <c:v>7.31391131190351E-7</c:v>
                </c:pt>
                <c:pt idx="37">
                  <c:v>7.50303028929934E-7</c:v>
                </c:pt>
                <c:pt idx="38">
                  <c:v>6.51522503429098E-7</c:v>
                </c:pt>
                <c:pt idx="39">
                  <c:v>6.85664934638422E-7</c:v>
                </c:pt>
                <c:pt idx="40">
                  <c:v>5.36482238849483E-7</c:v>
                </c:pt>
                <c:pt idx="41">
                  <c:v>7.41384531233594E-7</c:v>
                </c:pt>
                <c:pt idx="42">
                  <c:v>7.60238582645632E-7</c:v>
                </c:pt>
                <c:pt idx="43">
                  <c:v>6.92995149861585E-7</c:v>
                </c:pt>
                <c:pt idx="44">
                  <c:v>7.48537099716322E-7</c:v>
                </c:pt>
                <c:pt idx="45">
                  <c:v>5.16789861614103E-7</c:v>
                </c:pt>
                <c:pt idx="46">
                  <c:v>7.65183151361131E-7</c:v>
                </c:pt>
                <c:pt idx="47">
                  <c:v>7.08032081122254E-7</c:v>
                </c:pt>
                <c:pt idx="48">
                  <c:v>3.87034155716253E-7</c:v>
                </c:pt>
                <c:pt idx="49">
                  <c:v>7.11816435702177E-7</c:v>
                </c:pt>
                <c:pt idx="50">
                  <c:v>7.07639015567815E-7</c:v>
                </c:pt>
                <c:pt idx="51">
                  <c:v>7.02507028335021E-7</c:v>
                </c:pt>
                <c:pt idx="52">
                  <c:v>7.69749825657207E-7</c:v>
                </c:pt>
                <c:pt idx="53">
                  <c:v>4.20159503337374E-7</c:v>
                </c:pt>
                <c:pt idx="54">
                  <c:v>7.37106451734938E-7</c:v>
                </c:pt>
                <c:pt idx="55">
                  <c:v>6.56426609351824E-7</c:v>
                </c:pt>
                <c:pt idx="56">
                  <c:v>6.789142992289E-7</c:v>
                </c:pt>
                <c:pt idx="57">
                  <c:v>5.70964432631241E-7</c:v>
                </c:pt>
                <c:pt idx="58">
                  <c:v>7.18387478010856E-7</c:v>
                </c:pt>
                <c:pt idx="59">
                  <c:v>7.5629039469471E-7</c:v>
                </c:pt>
                <c:pt idx="60">
                  <c:v>7.25986887835709E-7</c:v>
                </c:pt>
                <c:pt idx="61">
                  <c:v>7.65094007503099E-7</c:v>
                </c:pt>
                <c:pt idx="62">
                  <c:v>4.22986717267248E-7</c:v>
                </c:pt>
                <c:pt idx="63">
                  <c:v>4.30661285275421E-7</c:v>
                </c:pt>
                <c:pt idx="64">
                  <c:v>7.04554373418998E-7</c:v>
                </c:pt>
                <c:pt idx="65">
                  <c:v>8.23558274151437E-7</c:v>
                </c:pt>
                <c:pt idx="66">
                  <c:v>5.73509890215522E-7</c:v>
                </c:pt>
                <c:pt idx="67">
                  <c:v>7.61073975143941E-7</c:v>
                </c:pt>
                <c:pt idx="68">
                  <c:v>5.58798800639359E-7</c:v>
                </c:pt>
                <c:pt idx="69">
                  <c:v>5.27115369740161E-7</c:v>
                </c:pt>
                <c:pt idx="70">
                  <c:v>5.14253901496682E-7</c:v>
                </c:pt>
                <c:pt idx="71">
                  <c:v>5.80832085661879E-7</c:v>
                </c:pt>
                <c:pt idx="72">
                  <c:v>5.91773765728613E-7</c:v>
                </c:pt>
                <c:pt idx="73">
                  <c:v>6.05312728671578E-7</c:v>
                </c:pt>
                <c:pt idx="74">
                  <c:v>8.22411961605596E-7</c:v>
                </c:pt>
                <c:pt idx="75">
                  <c:v>7.09033563501469E-7</c:v>
                </c:pt>
                <c:pt idx="76">
                  <c:v>6.85637190731964E-7</c:v>
                </c:pt>
                <c:pt idx="77">
                  <c:v>6.19165193484343E-7</c:v>
                </c:pt>
                <c:pt idx="78">
                  <c:v>7.04526788033396E-7</c:v>
                </c:pt>
                <c:pt idx="79">
                  <c:v>7.22744779340482E-7</c:v>
                </c:pt>
                <c:pt idx="80">
                  <c:v>6.60298381980125E-7</c:v>
                </c:pt>
                <c:pt idx="81">
                  <c:v>7.36814650680926E-7</c:v>
                </c:pt>
                <c:pt idx="82">
                  <c:v>7.97758277230902E-7</c:v>
                </c:pt>
                <c:pt idx="83">
                  <c:v>8.00434135448704E-7</c:v>
                </c:pt>
                <c:pt idx="84">
                  <c:v>6.90693294720833E-7</c:v>
                </c:pt>
                <c:pt idx="85">
                  <c:v>7.48669930543469E-7</c:v>
                </c:pt>
                <c:pt idx="86">
                  <c:v>5.97455233110846E-7</c:v>
                </c:pt>
                <c:pt idx="87">
                  <c:v>5.62890505101476E-7</c:v>
                </c:pt>
                <c:pt idx="88">
                  <c:v>1.39090851813729E-6</c:v>
                </c:pt>
                <c:pt idx="89">
                  <c:v>2.57753466519397E-7</c:v>
                </c:pt>
                <c:pt idx="90">
                  <c:v>2.43178999864913E-7</c:v>
                </c:pt>
                <c:pt idx="91">
                  <c:v>6.15350499391273E-7</c:v>
                </c:pt>
                <c:pt idx="92">
                  <c:v>1.59849269115324E-6</c:v>
                </c:pt>
                <c:pt idx="93">
                  <c:v>4.79301705786708E-7</c:v>
                </c:pt>
                <c:pt idx="94">
                  <c:v>7.08964885375E-7</c:v>
                </c:pt>
                <c:pt idx="95">
                  <c:v>5.85135054313166E-7</c:v>
                </c:pt>
                <c:pt idx="96">
                  <c:v>6.08627501748159E-7</c:v>
                </c:pt>
                <c:pt idx="97">
                  <c:v>4.76190221232641E-7</c:v>
                </c:pt>
                <c:pt idx="98">
                  <c:v>6.94264081734644E-7</c:v>
                </c:pt>
                <c:pt idx="99">
                  <c:v>6.01944152238469E-7</c:v>
                </c:pt>
                <c:pt idx="100">
                  <c:v>5.95989649914536E-7</c:v>
                </c:pt>
                <c:pt idx="101">
                  <c:v>6.03311193357726E-7</c:v>
                </c:pt>
                <c:pt idx="102">
                  <c:v>6.29613956399481E-7</c:v>
                </c:pt>
                <c:pt idx="103">
                  <c:v>6.02085916749609E-7</c:v>
                </c:pt>
                <c:pt idx="104">
                  <c:v>7.30744155201501E-7</c:v>
                </c:pt>
                <c:pt idx="105">
                  <c:v>3.0684740830378E-7</c:v>
                </c:pt>
                <c:pt idx="106">
                  <c:v>6.21383980940346E-7</c:v>
                </c:pt>
                <c:pt idx="107">
                  <c:v>6.56805708529742E-7</c:v>
                </c:pt>
                <c:pt idx="108">
                  <c:v>6.8088712296986E-7</c:v>
                </c:pt>
                <c:pt idx="109">
                  <c:v>6.92645401853746E-7</c:v>
                </c:pt>
                <c:pt idx="110">
                  <c:v>5.42187768319018E-7</c:v>
                </c:pt>
                <c:pt idx="111">
                  <c:v>7.23134212699685E-7</c:v>
                </c:pt>
                <c:pt idx="112">
                  <c:v>6.99141091618753E-7</c:v>
                </c:pt>
                <c:pt idx="113">
                  <c:v>5.4737996866464E-7</c:v>
                </c:pt>
                <c:pt idx="114">
                  <c:v>5.60004559884156E-7</c:v>
                </c:pt>
                <c:pt idx="115">
                  <c:v>5.74301438602304E-7</c:v>
                </c:pt>
                <c:pt idx="116">
                  <c:v>7.58144206491727E-7</c:v>
                </c:pt>
                <c:pt idx="117">
                  <c:v>3.44745398435158E-7</c:v>
                </c:pt>
                <c:pt idx="118">
                  <c:v>5.99170998055376E-7</c:v>
                </c:pt>
                <c:pt idx="119">
                  <c:v>6.84716687697543E-7</c:v>
                </c:pt>
                <c:pt idx="120">
                  <c:v>6.42840579499434E-7</c:v>
                </c:pt>
                <c:pt idx="121">
                  <c:v>6.96377324627143E-7</c:v>
                </c:pt>
                <c:pt idx="122">
                  <c:v>3.16674635759584E-7</c:v>
                </c:pt>
                <c:pt idx="123">
                  <c:v>2.78133192937657E-7</c:v>
                </c:pt>
                <c:pt idx="124">
                  <c:v>7.31276930009738E-7</c:v>
                </c:pt>
                <c:pt idx="125">
                  <c:v>5.84166672466855E-7</c:v>
                </c:pt>
                <c:pt idx="126">
                  <c:v>5.22502501088582E-7</c:v>
                </c:pt>
                <c:pt idx="127">
                  <c:v>5.80226997775052E-7</c:v>
                </c:pt>
                <c:pt idx="128">
                  <c:v>5.9942031689877E-7</c:v>
                </c:pt>
                <c:pt idx="129">
                  <c:v>6.2629081204333E-7</c:v>
                </c:pt>
                <c:pt idx="130">
                  <c:v>5.82886245764166E-7</c:v>
                </c:pt>
                <c:pt idx="131">
                  <c:v>6.00440940326579E-7</c:v>
                </c:pt>
                <c:pt idx="132">
                  <c:v>5.78369331853603E-7</c:v>
                </c:pt>
                <c:pt idx="133">
                  <c:v>5.84693558569951E-7</c:v>
                </c:pt>
                <c:pt idx="134">
                  <c:v>5.83283734739673E-7</c:v>
                </c:pt>
                <c:pt idx="135">
                  <c:v>5.78266604825986E-7</c:v>
                </c:pt>
                <c:pt idx="136">
                  <c:v>5.86555556935282E-7</c:v>
                </c:pt>
                <c:pt idx="137">
                  <c:v>5.81095591432548E-7</c:v>
                </c:pt>
                <c:pt idx="138">
                  <c:v>4.00666895461534E-7</c:v>
                </c:pt>
                <c:pt idx="139">
                  <c:v>6.41786960300328E-7</c:v>
                </c:pt>
                <c:pt idx="140">
                  <c:v>4.62854797688674E-7</c:v>
                </c:pt>
                <c:pt idx="141">
                  <c:v>5.71442794811491E-7</c:v>
                </c:pt>
                <c:pt idx="142">
                  <c:v>5.77955238163177E-7</c:v>
                </c:pt>
                <c:pt idx="143">
                  <c:v>3.0068482323531E-7</c:v>
                </c:pt>
                <c:pt idx="144">
                  <c:v>2.43198854946576E-7</c:v>
                </c:pt>
                <c:pt idx="145">
                  <c:v>8.00949468827598E-7</c:v>
                </c:pt>
                <c:pt idx="146">
                  <c:v>6.94098601125198E-7</c:v>
                </c:pt>
                <c:pt idx="147">
                  <c:v>7.13168480748579E-7</c:v>
                </c:pt>
                <c:pt idx="148">
                  <c:v>5.19131432431948E-7</c:v>
                </c:pt>
                <c:pt idx="149">
                  <c:v>6.69107442392146E-7</c:v>
                </c:pt>
                <c:pt idx="150">
                  <c:v>7.44499151743698E-7</c:v>
                </c:pt>
                <c:pt idx="151">
                  <c:v>6.85564841813877E-7</c:v>
                </c:pt>
                <c:pt idx="152">
                  <c:v>5.39869272623849E-7</c:v>
                </c:pt>
                <c:pt idx="153">
                  <c:v>4.88466004541909E-7</c:v>
                </c:pt>
                <c:pt idx="154">
                  <c:v>5.44066721523591E-7</c:v>
                </c:pt>
                <c:pt idx="155">
                  <c:v>5.01672871808039E-7</c:v>
                </c:pt>
                <c:pt idx="156">
                  <c:v>6.99211195054472E-7</c:v>
                </c:pt>
                <c:pt idx="157">
                  <c:v>5.01465923521444E-7</c:v>
                </c:pt>
                <c:pt idx="158">
                  <c:v>7.04318337244787E-7</c:v>
                </c:pt>
                <c:pt idx="159">
                  <c:v>6.08459413126042E-7</c:v>
                </c:pt>
                <c:pt idx="160">
                  <c:v>7.07841740307464E-7</c:v>
                </c:pt>
                <c:pt idx="161">
                  <c:v>5.59128688051766E-7</c:v>
                </c:pt>
                <c:pt idx="162">
                  <c:v>7.02324474340302E-7</c:v>
                </c:pt>
                <c:pt idx="163">
                  <c:v>5.5190170987984E-7</c:v>
                </c:pt>
                <c:pt idx="164">
                  <c:v>4.17888231694043E-7</c:v>
                </c:pt>
                <c:pt idx="165">
                  <c:v>5.874083439959E-7</c:v>
                </c:pt>
                <c:pt idx="166">
                  <c:v>6.92067288702621E-7</c:v>
                </c:pt>
                <c:pt idx="167">
                  <c:v>7.0882114831305E-7</c:v>
                </c:pt>
                <c:pt idx="168">
                  <c:v>7.1353807832431E-7</c:v>
                </c:pt>
                <c:pt idx="169">
                  <c:v>6.35972666226276E-7</c:v>
                </c:pt>
                <c:pt idx="170">
                  <c:v>3.10750337861463E-7</c:v>
                </c:pt>
                <c:pt idx="171">
                  <c:v>4.52446439671736E-7</c:v>
                </c:pt>
                <c:pt idx="172">
                  <c:v>4.48216589109292E-7</c:v>
                </c:pt>
                <c:pt idx="173">
                  <c:v>7.22174618422494E-7</c:v>
                </c:pt>
                <c:pt idx="174">
                  <c:v>7.64424809647303E-7</c:v>
                </c:pt>
                <c:pt idx="175">
                  <c:v>6.93333780732961E-7</c:v>
                </c:pt>
                <c:pt idx="176">
                  <c:v>6.76405061592256E-7</c:v>
                </c:pt>
                <c:pt idx="177">
                  <c:v>7.09192281473409E-7</c:v>
                </c:pt>
                <c:pt idx="178">
                  <c:v>6.89295608074256E-7</c:v>
                </c:pt>
                <c:pt idx="179">
                  <c:v>6.81137861608735E-7</c:v>
                </c:pt>
                <c:pt idx="180">
                  <c:v>7.11603966754511E-7</c:v>
                </c:pt>
                <c:pt idx="181">
                  <c:v>5.23392117368295E-7</c:v>
                </c:pt>
                <c:pt idx="182">
                  <c:v>2.5509897139904E-7</c:v>
                </c:pt>
                <c:pt idx="183">
                  <c:v>5.5602147253324E-7</c:v>
                </c:pt>
                <c:pt idx="184">
                  <c:v>5.41666288466289E-7</c:v>
                </c:pt>
                <c:pt idx="185">
                  <c:v>6.61657647306848E-7</c:v>
                </c:pt>
                <c:pt idx="186">
                  <c:v>3.06056080467752E-7</c:v>
                </c:pt>
                <c:pt idx="187">
                  <c:v>6.24891746954539E-7</c:v>
                </c:pt>
                <c:pt idx="188">
                  <c:v>6.18378808742098E-7</c:v>
                </c:pt>
                <c:pt idx="189">
                  <c:v>4.77978624568123E-7</c:v>
                </c:pt>
                <c:pt idx="190">
                  <c:v>3.10692432260903E-7</c:v>
                </c:pt>
                <c:pt idx="191">
                  <c:v>2.38838482447695E-7</c:v>
                </c:pt>
                <c:pt idx="192">
                  <c:v>7.44882831485097E-7</c:v>
                </c:pt>
                <c:pt idx="193">
                  <c:v>6.74850990676408E-7</c:v>
                </c:pt>
                <c:pt idx="194">
                  <c:v>4.73442612340673E-7</c:v>
                </c:pt>
                <c:pt idx="195">
                  <c:v>5.05515392514099E-7</c:v>
                </c:pt>
                <c:pt idx="196">
                  <c:v>6.18366220807792E-7</c:v>
                </c:pt>
                <c:pt idx="197">
                  <c:v>5.19996460059434E-7</c:v>
                </c:pt>
                <c:pt idx="198">
                  <c:v>2.4331650498961E-7</c:v>
                </c:pt>
                <c:pt idx="199">
                  <c:v>5.00960670690468E-7</c:v>
                </c:pt>
                <c:pt idx="200">
                  <c:v>6.87656193665562E-7</c:v>
                </c:pt>
                <c:pt idx="201">
                  <c:v>6.97322536238264E-7</c:v>
                </c:pt>
                <c:pt idx="202">
                  <c:v>4.90042938300332E-7</c:v>
                </c:pt>
                <c:pt idx="203">
                  <c:v>7.19511174455279E-7</c:v>
                </c:pt>
                <c:pt idx="204">
                  <c:v>4.73047468095374E-7</c:v>
                </c:pt>
                <c:pt idx="205">
                  <c:v>6.64178863606339E-7</c:v>
                </c:pt>
                <c:pt idx="206">
                  <c:v>6.99701683390886E-7</c:v>
                </c:pt>
                <c:pt idx="207">
                  <c:v>6.90374913165592E-7</c:v>
                </c:pt>
                <c:pt idx="208">
                  <c:v>6.22890432191441E-7</c:v>
                </c:pt>
                <c:pt idx="209">
                  <c:v>4.53386967336212E-7</c:v>
                </c:pt>
                <c:pt idx="210">
                  <c:v>6.32739892541728E-7</c:v>
                </c:pt>
                <c:pt idx="211">
                  <c:v>6.61573398297121E-7</c:v>
                </c:pt>
                <c:pt idx="212">
                  <c:v>3.82067432677477E-7</c:v>
                </c:pt>
                <c:pt idx="213">
                  <c:v>6.16615760472715E-7</c:v>
                </c:pt>
                <c:pt idx="214">
                  <c:v>7.11781562492584E-7</c:v>
                </c:pt>
                <c:pt idx="215">
                  <c:v>6.36083144234466E-7</c:v>
                </c:pt>
                <c:pt idx="216">
                  <c:v>2.42484047194776E-7</c:v>
                </c:pt>
                <c:pt idx="217">
                  <c:v>6.93122501380927E-7</c:v>
                </c:pt>
                <c:pt idx="218">
                  <c:v>6.70060916385903E-7</c:v>
                </c:pt>
                <c:pt idx="219">
                  <c:v>6.46653805551545E-7</c:v>
                </c:pt>
                <c:pt idx="220">
                  <c:v>7.98440473796783E-7</c:v>
                </c:pt>
                <c:pt idx="221">
                  <c:v>7.82005753884813E-7</c:v>
                </c:pt>
                <c:pt idx="222">
                  <c:v>7.41418290661877E-7</c:v>
                </c:pt>
                <c:pt idx="223">
                  <c:v>4.13244170273584E-7</c:v>
                </c:pt>
                <c:pt idx="224">
                  <c:v>4.74710544843127E-7</c:v>
                </c:pt>
                <c:pt idx="225">
                  <c:v>4.88628928141047E-7</c:v>
                </c:pt>
                <c:pt idx="226">
                  <c:v>5.08672015536932E-7</c:v>
                </c:pt>
                <c:pt idx="227">
                  <c:v>5.11386454973885E-7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682520"/>
        <c:axId val="-2128604712"/>
      </c:scatterChart>
      <c:valAx>
        <c:axId val="-2143682520"/>
        <c:scaling>
          <c:logBase val="10.0"/>
          <c:orientation val="minMax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memory footprint 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28604712"/>
        <c:crosses val="autoZero"/>
        <c:crossBetween val="midCat"/>
      </c:valAx>
      <c:valAx>
        <c:axId val="-212860471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-2143682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DSPMV Modeled Runtime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Analysis!$AQ$99</c:f>
              <c:strCache>
                <c:ptCount val="1"/>
                <c:pt idx="0">
                  <c:v>Tcomp</c:v>
                </c:pt>
              </c:strCache>
            </c:strRef>
          </c:tx>
          <c:marker>
            <c:symbol val="none"/>
          </c:marker>
          <c:xVal>
            <c:numRef>
              <c:f>Analysis!$AM$100:$AM$376</c:f>
              <c:numCache>
                <c:formatCode>General</c:formatCode>
                <c:ptCount val="277"/>
                <c:pt idx="0">
                  <c:v>0.000412</c:v>
                </c:pt>
                <c:pt idx="1">
                  <c:v>0.000932</c:v>
                </c:pt>
                <c:pt idx="2">
                  <c:v>0.001996</c:v>
                </c:pt>
                <c:pt idx="3">
                  <c:v>0.004148</c:v>
                </c:pt>
                <c:pt idx="4">
                  <c:v>0.008464</c:v>
                </c:pt>
                <c:pt idx="5">
                  <c:v>0.017132</c:v>
                </c:pt>
                <c:pt idx="6">
                  <c:v>0.034504</c:v>
                </c:pt>
                <c:pt idx="7">
                  <c:v>0.069284</c:v>
                </c:pt>
                <c:pt idx="8">
                  <c:v>0.13888</c:v>
                </c:pt>
                <c:pt idx="9">
                  <c:v>0.278108</c:v>
                </c:pt>
                <c:pt idx="10">
                  <c:v>0.5566</c:v>
                </c:pt>
                <c:pt idx="11">
                  <c:v>1.11362</c:v>
                </c:pt>
                <c:pt idx="12">
                  <c:v>2.141344</c:v>
                </c:pt>
                <c:pt idx="13">
                  <c:v>2.227696</c:v>
                </c:pt>
                <c:pt idx="14">
                  <c:v>4.432392</c:v>
                </c:pt>
                <c:pt idx="15">
                  <c:v>4.455884</c:v>
                </c:pt>
                <c:pt idx="16">
                  <c:v>6.452372</c:v>
                </c:pt>
                <c:pt idx="17">
                  <c:v>6.543064</c:v>
                </c:pt>
                <c:pt idx="18">
                  <c:v>6.580744</c:v>
                </c:pt>
                <c:pt idx="19">
                  <c:v>6.667744</c:v>
                </c:pt>
                <c:pt idx="20">
                  <c:v>6.821552</c:v>
                </c:pt>
                <c:pt idx="21">
                  <c:v>6.988364</c:v>
                </c:pt>
                <c:pt idx="22">
                  <c:v>7.052952</c:v>
                </c:pt>
                <c:pt idx="23">
                  <c:v>7.180288</c:v>
                </c:pt>
                <c:pt idx="24">
                  <c:v>7.234264</c:v>
                </c:pt>
                <c:pt idx="25">
                  <c:v>7.382584</c:v>
                </c:pt>
                <c:pt idx="26">
                  <c:v>7.498304</c:v>
                </c:pt>
                <c:pt idx="27">
                  <c:v>7.49916</c:v>
                </c:pt>
                <c:pt idx="28">
                  <c:v>7.517952</c:v>
                </c:pt>
                <c:pt idx="29">
                  <c:v>7.51844</c:v>
                </c:pt>
                <c:pt idx="30">
                  <c:v>7.54272</c:v>
                </c:pt>
                <c:pt idx="31">
                  <c:v>7.546736</c:v>
                </c:pt>
                <c:pt idx="32">
                  <c:v>7.546736</c:v>
                </c:pt>
                <c:pt idx="33">
                  <c:v>7.563336</c:v>
                </c:pt>
                <c:pt idx="34">
                  <c:v>7.631068</c:v>
                </c:pt>
                <c:pt idx="35">
                  <c:v>7.696448</c:v>
                </c:pt>
                <c:pt idx="36">
                  <c:v>7.74556</c:v>
                </c:pt>
                <c:pt idx="37">
                  <c:v>7.805272</c:v>
                </c:pt>
                <c:pt idx="38">
                  <c:v>8.072468</c:v>
                </c:pt>
                <c:pt idx="39">
                  <c:v>8.088272</c:v>
                </c:pt>
                <c:pt idx="40">
                  <c:v>8.122208000000001</c:v>
                </c:pt>
                <c:pt idx="41">
                  <c:v>8.240344</c:v>
                </c:pt>
                <c:pt idx="42">
                  <c:v>8.240344</c:v>
                </c:pt>
                <c:pt idx="43">
                  <c:v>8.243872</c:v>
                </c:pt>
                <c:pt idx="44">
                  <c:v>8.339788</c:v>
                </c:pt>
                <c:pt idx="45">
                  <c:v>8.351744</c:v>
                </c:pt>
                <c:pt idx="46">
                  <c:v>8.3918</c:v>
                </c:pt>
                <c:pt idx="47">
                  <c:v>8.393568</c:v>
                </c:pt>
                <c:pt idx="48">
                  <c:v>8.420416</c:v>
                </c:pt>
                <c:pt idx="49">
                  <c:v>8.532928</c:v>
                </c:pt>
                <c:pt idx="50">
                  <c:v>8.546576</c:v>
                </c:pt>
                <c:pt idx="51">
                  <c:v>8.573968000000001</c:v>
                </c:pt>
                <c:pt idx="52">
                  <c:v>8.649544</c:v>
                </c:pt>
                <c:pt idx="53">
                  <c:v>8.658944</c:v>
                </c:pt>
                <c:pt idx="54">
                  <c:v>8.827992</c:v>
                </c:pt>
                <c:pt idx="55">
                  <c:v>8.8368</c:v>
                </c:pt>
                <c:pt idx="56">
                  <c:v>8.880636</c:v>
                </c:pt>
                <c:pt idx="57">
                  <c:v>8.886088</c:v>
                </c:pt>
                <c:pt idx="58">
                  <c:v>8.890356</c:v>
                </c:pt>
                <c:pt idx="59">
                  <c:v>8.890768</c:v>
                </c:pt>
                <c:pt idx="60">
                  <c:v>8.896288</c:v>
                </c:pt>
                <c:pt idx="61">
                  <c:v>8.912296</c:v>
                </c:pt>
                <c:pt idx="62">
                  <c:v>8.93048</c:v>
                </c:pt>
                <c:pt idx="63">
                  <c:v>8.972432</c:v>
                </c:pt>
                <c:pt idx="64">
                  <c:v>8.99886</c:v>
                </c:pt>
                <c:pt idx="65">
                  <c:v>9.023584</c:v>
                </c:pt>
                <c:pt idx="66">
                  <c:v>9.030620000000001</c:v>
                </c:pt>
                <c:pt idx="67">
                  <c:v>9.030620000000001</c:v>
                </c:pt>
                <c:pt idx="68">
                  <c:v>9.261096</c:v>
                </c:pt>
                <c:pt idx="69">
                  <c:v>9.286312000000001</c:v>
                </c:pt>
                <c:pt idx="70">
                  <c:v>9.32528</c:v>
                </c:pt>
                <c:pt idx="71">
                  <c:v>9.462432</c:v>
                </c:pt>
                <c:pt idx="72">
                  <c:v>9.499388</c:v>
                </c:pt>
                <c:pt idx="73">
                  <c:v>9.634792</c:v>
                </c:pt>
                <c:pt idx="74">
                  <c:v>9.634792</c:v>
                </c:pt>
                <c:pt idx="75">
                  <c:v>9.63702</c:v>
                </c:pt>
                <c:pt idx="76">
                  <c:v>9.818676</c:v>
                </c:pt>
                <c:pt idx="77">
                  <c:v>9.871208</c:v>
                </c:pt>
                <c:pt idx="78">
                  <c:v>9.871208</c:v>
                </c:pt>
                <c:pt idx="79">
                  <c:v>10.009744</c:v>
                </c:pt>
                <c:pt idx="80">
                  <c:v>10.034712</c:v>
                </c:pt>
                <c:pt idx="81">
                  <c:v>10.034712</c:v>
                </c:pt>
                <c:pt idx="82">
                  <c:v>10.045128</c:v>
                </c:pt>
                <c:pt idx="83">
                  <c:v>10.160468</c:v>
                </c:pt>
                <c:pt idx="84">
                  <c:v>10.171976</c:v>
                </c:pt>
                <c:pt idx="85">
                  <c:v>10.228944</c:v>
                </c:pt>
                <c:pt idx="86">
                  <c:v>10.333596</c:v>
                </c:pt>
                <c:pt idx="87">
                  <c:v>10.581856</c:v>
                </c:pt>
                <c:pt idx="88">
                  <c:v>10.581856</c:v>
                </c:pt>
                <c:pt idx="89">
                  <c:v>10.695852</c:v>
                </c:pt>
                <c:pt idx="90">
                  <c:v>10.748724</c:v>
                </c:pt>
                <c:pt idx="91">
                  <c:v>10.852616</c:v>
                </c:pt>
                <c:pt idx="92">
                  <c:v>10.942044</c:v>
                </c:pt>
                <c:pt idx="93">
                  <c:v>11.241432</c:v>
                </c:pt>
                <c:pt idx="94">
                  <c:v>11.241432</c:v>
                </c:pt>
                <c:pt idx="95">
                  <c:v>11.371188</c:v>
                </c:pt>
                <c:pt idx="96">
                  <c:v>11.533452</c:v>
                </c:pt>
                <c:pt idx="97">
                  <c:v>11.533452</c:v>
                </c:pt>
                <c:pt idx="98">
                  <c:v>11.533452</c:v>
                </c:pt>
                <c:pt idx="99">
                  <c:v>11.533452</c:v>
                </c:pt>
                <c:pt idx="100">
                  <c:v>11.533452</c:v>
                </c:pt>
                <c:pt idx="101">
                  <c:v>11.535568</c:v>
                </c:pt>
                <c:pt idx="102">
                  <c:v>11.542256</c:v>
                </c:pt>
                <c:pt idx="103">
                  <c:v>11.6688</c:v>
                </c:pt>
                <c:pt idx="104">
                  <c:v>11.678408</c:v>
                </c:pt>
                <c:pt idx="105">
                  <c:v>11.722128</c:v>
                </c:pt>
                <c:pt idx="106">
                  <c:v>11.737704</c:v>
                </c:pt>
                <c:pt idx="107">
                  <c:v>11.847408</c:v>
                </c:pt>
                <c:pt idx="108">
                  <c:v>11.85256</c:v>
                </c:pt>
                <c:pt idx="109">
                  <c:v>11.886884</c:v>
                </c:pt>
                <c:pt idx="110">
                  <c:v>11.902296</c:v>
                </c:pt>
                <c:pt idx="111">
                  <c:v>11.903084</c:v>
                </c:pt>
                <c:pt idx="112">
                  <c:v>11.967132</c:v>
                </c:pt>
                <c:pt idx="113">
                  <c:v>11.97396</c:v>
                </c:pt>
                <c:pt idx="114">
                  <c:v>12.014472</c:v>
                </c:pt>
                <c:pt idx="115">
                  <c:v>12.412816</c:v>
                </c:pt>
                <c:pt idx="116">
                  <c:v>12.504792</c:v>
                </c:pt>
                <c:pt idx="117">
                  <c:v>12.601128</c:v>
                </c:pt>
                <c:pt idx="118">
                  <c:v>12.601128</c:v>
                </c:pt>
                <c:pt idx="119">
                  <c:v>12.630612</c:v>
                </c:pt>
                <c:pt idx="120">
                  <c:v>13.024928</c:v>
                </c:pt>
                <c:pt idx="121">
                  <c:v>13.040132</c:v>
                </c:pt>
                <c:pt idx="122">
                  <c:v>13.160064</c:v>
                </c:pt>
                <c:pt idx="123">
                  <c:v>13.31024</c:v>
                </c:pt>
                <c:pt idx="124">
                  <c:v>13.31024</c:v>
                </c:pt>
                <c:pt idx="125">
                  <c:v>13.31036</c:v>
                </c:pt>
                <c:pt idx="126">
                  <c:v>13.31036</c:v>
                </c:pt>
                <c:pt idx="127">
                  <c:v>13.31036</c:v>
                </c:pt>
                <c:pt idx="128">
                  <c:v>13.31036</c:v>
                </c:pt>
                <c:pt idx="129">
                  <c:v>13.31036</c:v>
                </c:pt>
                <c:pt idx="130">
                  <c:v>13.31036</c:v>
                </c:pt>
                <c:pt idx="131">
                  <c:v>13.31036</c:v>
                </c:pt>
                <c:pt idx="132">
                  <c:v>13.31036</c:v>
                </c:pt>
                <c:pt idx="133">
                  <c:v>13.31036</c:v>
                </c:pt>
                <c:pt idx="134">
                  <c:v>13.31036</c:v>
                </c:pt>
                <c:pt idx="135">
                  <c:v>13.31036</c:v>
                </c:pt>
                <c:pt idx="136">
                  <c:v>13.31036</c:v>
                </c:pt>
                <c:pt idx="137">
                  <c:v>13.495656</c:v>
                </c:pt>
                <c:pt idx="138">
                  <c:v>13.6632</c:v>
                </c:pt>
                <c:pt idx="139">
                  <c:v>13.70828</c:v>
                </c:pt>
                <c:pt idx="140">
                  <c:v>13.70828</c:v>
                </c:pt>
                <c:pt idx="141">
                  <c:v>13.9994</c:v>
                </c:pt>
                <c:pt idx="142">
                  <c:v>14.161792</c:v>
                </c:pt>
                <c:pt idx="143">
                  <c:v>14.17872</c:v>
                </c:pt>
                <c:pt idx="144">
                  <c:v>14.201784</c:v>
                </c:pt>
                <c:pt idx="145">
                  <c:v>14.275072</c:v>
                </c:pt>
                <c:pt idx="146">
                  <c:v>14.318808</c:v>
                </c:pt>
                <c:pt idx="147">
                  <c:v>14.702168</c:v>
                </c:pt>
                <c:pt idx="148">
                  <c:v>14.721016</c:v>
                </c:pt>
                <c:pt idx="149">
                  <c:v>14.85832</c:v>
                </c:pt>
                <c:pt idx="150">
                  <c:v>14.927192</c:v>
                </c:pt>
                <c:pt idx="151">
                  <c:v>14.974296</c:v>
                </c:pt>
                <c:pt idx="152">
                  <c:v>15.1188</c:v>
                </c:pt>
                <c:pt idx="153">
                  <c:v>15.127864</c:v>
                </c:pt>
                <c:pt idx="154">
                  <c:v>15.14544</c:v>
                </c:pt>
                <c:pt idx="155">
                  <c:v>15.381064</c:v>
                </c:pt>
                <c:pt idx="156">
                  <c:v>15.424412</c:v>
                </c:pt>
                <c:pt idx="157">
                  <c:v>15.47624</c:v>
                </c:pt>
                <c:pt idx="158">
                  <c:v>15.662688</c:v>
                </c:pt>
                <c:pt idx="159">
                  <c:v>15.908352</c:v>
                </c:pt>
                <c:pt idx="160">
                  <c:v>16.338912</c:v>
                </c:pt>
                <c:pt idx="161">
                  <c:v>16.400352</c:v>
                </c:pt>
                <c:pt idx="162">
                  <c:v>16.47988</c:v>
                </c:pt>
                <c:pt idx="163">
                  <c:v>16.481364</c:v>
                </c:pt>
                <c:pt idx="164">
                  <c:v>16.496104</c:v>
                </c:pt>
                <c:pt idx="165">
                  <c:v>16.657608</c:v>
                </c:pt>
                <c:pt idx="166">
                  <c:v>16.724416</c:v>
                </c:pt>
                <c:pt idx="167">
                  <c:v>17.105688</c:v>
                </c:pt>
                <c:pt idx="168">
                  <c:v>17.448556</c:v>
                </c:pt>
                <c:pt idx="169">
                  <c:v>17.672768</c:v>
                </c:pt>
                <c:pt idx="170">
                  <c:v>17.825156</c:v>
                </c:pt>
                <c:pt idx="171">
                  <c:v>17.909816</c:v>
                </c:pt>
                <c:pt idx="172">
                  <c:v>17.98266</c:v>
                </c:pt>
                <c:pt idx="173">
                  <c:v>18.006696</c:v>
                </c:pt>
                <c:pt idx="174">
                  <c:v>18.26872</c:v>
                </c:pt>
                <c:pt idx="175">
                  <c:v>18.27184</c:v>
                </c:pt>
                <c:pt idx="176">
                  <c:v>18.289216</c:v>
                </c:pt>
                <c:pt idx="177">
                  <c:v>18.331216</c:v>
                </c:pt>
                <c:pt idx="178">
                  <c:v>18.3328</c:v>
                </c:pt>
                <c:pt idx="179">
                  <c:v>18.459416</c:v>
                </c:pt>
                <c:pt idx="180">
                  <c:v>18.739728</c:v>
                </c:pt>
                <c:pt idx="181">
                  <c:v>18.739728</c:v>
                </c:pt>
                <c:pt idx="182">
                  <c:v>19.329648</c:v>
                </c:pt>
                <c:pt idx="183">
                  <c:v>19.410668</c:v>
                </c:pt>
                <c:pt idx="184">
                  <c:v>19.587856</c:v>
                </c:pt>
                <c:pt idx="185">
                  <c:v>19.743184</c:v>
                </c:pt>
                <c:pt idx="186">
                  <c:v>19.964476</c:v>
                </c:pt>
                <c:pt idx="187">
                  <c:v>20.003072</c:v>
                </c:pt>
                <c:pt idx="188">
                  <c:v>20.060744</c:v>
                </c:pt>
                <c:pt idx="189">
                  <c:v>20.078368</c:v>
                </c:pt>
                <c:pt idx="190">
                  <c:v>20.170696</c:v>
                </c:pt>
                <c:pt idx="191">
                  <c:v>20.563468</c:v>
                </c:pt>
                <c:pt idx="192">
                  <c:v>20.904428</c:v>
                </c:pt>
                <c:pt idx="193">
                  <c:v>21.000496</c:v>
                </c:pt>
                <c:pt idx="194">
                  <c:v>21.163712</c:v>
                </c:pt>
                <c:pt idx="195">
                  <c:v>21.21642</c:v>
                </c:pt>
                <c:pt idx="196">
                  <c:v>21.249488</c:v>
                </c:pt>
                <c:pt idx="197">
                  <c:v>21.249488</c:v>
                </c:pt>
                <c:pt idx="198">
                  <c:v>21.508056</c:v>
                </c:pt>
                <c:pt idx="199">
                  <c:v>21.77872</c:v>
                </c:pt>
                <c:pt idx="200">
                  <c:v>21.797008</c:v>
                </c:pt>
                <c:pt idx="201">
                  <c:v>21.861984</c:v>
                </c:pt>
                <c:pt idx="202">
                  <c:v>22.035544</c:v>
                </c:pt>
                <c:pt idx="203">
                  <c:v>22.134812</c:v>
                </c:pt>
                <c:pt idx="204">
                  <c:v>22.23156</c:v>
                </c:pt>
                <c:pt idx="205">
                  <c:v>22.517248</c:v>
                </c:pt>
                <c:pt idx="206">
                  <c:v>22.578608</c:v>
                </c:pt>
                <c:pt idx="207">
                  <c:v>23.070884</c:v>
                </c:pt>
                <c:pt idx="208">
                  <c:v>23.294416</c:v>
                </c:pt>
                <c:pt idx="209">
                  <c:v>23.353488</c:v>
                </c:pt>
                <c:pt idx="210">
                  <c:v>23.354664</c:v>
                </c:pt>
                <c:pt idx="211">
                  <c:v>23.371844</c:v>
                </c:pt>
                <c:pt idx="212">
                  <c:v>23.403972</c:v>
                </c:pt>
                <c:pt idx="213">
                  <c:v>23.450524</c:v>
                </c:pt>
                <c:pt idx="214">
                  <c:v>24.088992</c:v>
                </c:pt>
                <c:pt idx="215">
                  <c:v>24.204992</c:v>
                </c:pt>
                <c:pt idx="216">
                  <c:v>24.204992</c:v>
                </c:pt>
                <c:pt idx="217">
                  <c:v>24.365624</c:v>
                </c:pt>
                <c:pt idx="218">
                  <c:v>24.415672</c:v>
                </c:pt>
                <c:pt idx="219">
                  <c:v>24.480188</c:v>
                </c:pt>
                <c:pt idx="220">
                  <c:v>24.539632</c:v>
                </c:pt>
                <c:pt idx="221">
                  <c:v>24.605092</c:v>
                </c:pt>
                <c:pt idx="222">
                  <c:v>24.790952</c:v>
                </c:pt>
                <c:pt idx="223">
                  <c:v>25.25552</c:v>
                </c:pt>
                <c:pt idx="224">
                  <c:v>25.554096</c:v>
                </c:pt>
                <c:pt idx="225">
                  <c:v>25.638172</c:v>
                </c:pt>
                <c:pt idx="226">
                  <c:v>26.006968</c:v>
                </c:pt>
                <c:pt idx="227">
                  <c:v>26.3168</c:v>
                </c:pt>
                <c:pt idx="228">
                  <c:v>26.605828</c:v>
                </c:pt>
                <c:pt idx="229">
                  <c:v>26.82336</c:v>
                </c:pt>
                <c:pt idx="230">
                  <c:v>26.994992</c:v>
                </c:pt>
                <c:pt idx="231">
                  <c:v>27.331084</c:v>
                </c:pt>
                <c:pt idx="232">
                  <c:v>27.354032</c:v>
                </c:pt>
                <c:pt idx="233">
                  <c:v>27.477812</c:v>
                </c:pt>
                <c:pt idx="234">
                  <c:v>27.5272</c:v>
                </c:pt>
                <c:pt idx="235">
                  <c:v>27.908452</c:v>
                </c:pt>
                <c:pt idx="236">
                  <c:v>27.941312</c:v>
                </c:pt>
                <c:pt idx="237">
                  <c:v>28.367104</c:v>
                </c:pt>
                <c:pt idx="238">
                  <c:v>28.608836</c:v>
                </c:pt>
                <c:pt idx="239">
                  <c:v>28.728456</c:v>
                </c:pt>
                <c:pt idx="240">
                  <c:v>28.984216</c:v>
                </c:pt>
                <c:pt idx="241">
                  <c:v>29.19786</c:v>
                </c:pt>
                <c:pt idx="242">
                  <c:v>29.405088</c:v>
                </c:pt>
                <c:pt idx="243">
                  <c:v>29.424712</c:v>
                </c:pt>
                <c:pt idx="244">
                  <c:v>29.5946</c:v>
                </c:pt>
                <c:pt idx="245">
                  <c:v>29.648688</c:v>
                </c:pt>
                <c:pt idx="246">
                  <c:v>29.742912</c:v>
                </c:pt>
                <c:pt idx="247">
                  <c:v>30.211848</c:v>
                </c:pt>
                <c:pt idx="248">
                  <c:v>30.54226</c:v>
                </c:pt>
                <c:pt idx="249">
                  <c:v>30.674248</c:v>
                </c:pt>
                <c:pt idx="250">
                  <c:v>30.95396</c:v>
                </c:pt>
                <c:pt idx="251">
                  <c:v>31.280808</c:v>
                </c:pt>
                <c:pt idx="252">
                  <c:v>31.6608</c:v>
                </c:pt>
                <c:pt idx="253">
                  <c:v>32.854596</c:v>
                </c:pt>
                <c:pt idx="254">
                  <c:v>33.012384</c:v>
                </c:pt>
                <c:pt idx="255">
                  <c:v>33.012384</c:v>
                </c:pt>
                <c:pt idx="256">
                  <c:v>33.128048</c:v>
                </c:pt>
                <c:pt idx="257">
                  <c:v>33.225288</c:v>
                </c:pt>
                <c:pt idx="258">
                  <c:v>33.388024</c:v>
                </c:pt>
                <c:pt idx="259">
                  <c:v>33.388024</c:v>
                </c:pt>
                <c:pt idx="260">
                  <c:v>33.428136</c:v>
                </c:pt>
                <c:pt idx="261">
                  <c:v>34.193872</c:v>
                </c:pt>
                <c:pt idx="262">
                  <c:v>34.535664</c:v>
                </c:pt>
                <c:pt idx="263">
                  <c:v>34.61448</c:v>
                </c:pt>
                <c:pt idx="264">
                  <c:v>34.614888</c:v>
                </c:pt>
                <c:pt idx="265">
                  <c:v>34.65158</c:v>
                </c:pt>
                <c:pt idx="266">
                  <c:v>34.996952</c:v>
                </c:pt>
                <c:pt idx="267">
                  <c:v>35.650912</c:v>
                </c:pt>
                <c:pt idx="268">
                  <c:v>35.893404</c:v>
                </c:pt>
                <c:pt idx="269">
                  <c:v>35.995176</c:v>
                </c:pt>
                <c:pt idx="270">
                  <c:v>38.060788</c:v>
                </c:pt>
                <c:pt idx="271">
                  <c:v>38.169924</c:v>
                </c:pt>
                <c:pt idx="272">
                  <c:v>38.241056</c:v>
                </c:pt>
                <c:pt idx="273">
                  <c:v>38.3248</c:v>
                </c:pt>
                <c:pt idx="274">
                  <c:v>38.642472</c:v>
                </c:pt>
                <c:pt idx="275">
                  <c:v>38.94822</c:v>
                </c:pt>
                <c:pt idx="276">
                  <c:v>38.958456</c:v>
                </c:pt>
              </c:numCache>
            </c:numRef>
          </c:xVal>
          <c:yVal>
            <c:numRef>
              <c:f>Analysis!$AQ$100:$AQ$376</c:f>
              <c:numCache>
                <c:formatCode>0.00E+00</c:formatCode>
                <c:ptCount val="2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Analysis!$AR$99</c:f>
              <c:strCache>
                <c:ptCount val="1"/>
                <c:pt idx="0">
                  <c:v>Tcomm</c:v>
                </c:pt>
              </c:strCache>
            </c:strRef>
          </c:tx>
          <c:marker>
            <c:symbol val="none"/>
          </c:marker>
          <c:xVal>
            <c:numRef>
              <c:f>Analysis!$AM$100:$AM$376</c:f>
              <c:numCache>
                <c:formatCode>General</c:formatCode>
                <c:ptCount val="277"/>
                <c:pt idx="0">
                  <c:v>0.000412</c:v>
                </c:pt>
                <c:pt idx="1">
                  <c:v>0.000932</c:v>
                </c:pt>
                <c:pt idx="2">
                  <c:v>0.001996</c:v>
                </c:pt>
                <c:pt idx="3">
                  <c:v>0.004148</c:v>
                </c:pt>
                <c:pt idx="4">
                  <c:v>0.008464</c:v>
                </c:pt>
                <c:pt idx="5">
                  <c:v>0.017132</c:v>
                </c:pt>
                <c:pt idx="6">
                  <c:v>0.034504</c:v>
                </c:pt>
                <c:pt idx="7">
                  <c:v>0.069284</c:v>
                </c:pt>
                <c:pt idx="8">
                  <c:v>0.13888</c:v>
                </c:pt>
                <c:pt idx="9">
                  <c:v>0.278108</c:v>
                </c:pt>
                <c:pt idx="10">
                  <c:v>0.5566</c:v>
                </c:pt>
                <c:pt idx="11">
                  <c:v>1.11362</c:v>
                </c:pt>
                <c:pt idx="12">
                  <c:v>2.141344</c:v>
                </c:pt>
                <c:pt idx="13">
                  <c:v>2.227696</c:v>
                </c:pt>
                <c:pt idx="14">
                  <c:v>4.432392</c:v>
                </c:pt>
                <c:pt idx="15">
                  <c:v>4.455884</c:v>
                </c:pt>
                <c:pt idx="16">
                  <c:v>6.452372</c:v>
                </c:pt>
                <c:pt idx="17">
                  <c:v>6.543064</c:v>
                </c:pt>
                <c:pt idx="18">
                  <c:v>6.580744</c:v>
                </c:pt>
                <c:pt idx="19">
                  <c:v>6.667744</c:v>
                </c:pt>
                <c:pt idx="20">
                  <c:v>6.821552</c:v>
                </c:pt>
                <c:pt idx="21">
                  <c:v>6.988364</c:v>
                </c:pt>
                <c:pt idx="22">
                  <c:v>7.052952</c:v>
                </c:pt>
                <c:pt idx="23">
                  <c:v>7.180288</c:v>
                </c:pt>
                <c:pt idx="24">
                  <c:v>7.234264</c:v>
                </c:pt>
                <c:pt idx="25">
                  <c:v>7.382584</c:v>
                </c:pt>
                <c:pt idx="26">
                  <c:v>7.498304</c:v>
                </c:pt>
                <c:pt idx="27">
                  <c:v>7.49916</c:v>
                </c:pt>
                <c:pt idx="28">
                  <c:v>7.517952</c:v>
                </c:pt>
                <c:pt idx="29">
                  <c:v>7.51844</c:v>
                </c:pt>
                <c:pt idx="30">
                  <c:v>7.54272</c:v>
                </c:pt>
                <c:pt idx="31">
                  <c:v>7.546736</c:v>
                </c:pt>
                <c:pt idx="32">
                  <c:v>7.546736</c:v>
                </c:pt>
                <c:pt idx="33">
                  <c:v>7.563336</c:v>
                </c:pt>
                <c:pt idx="34">
                  <c:v>7.631068</c:v>
                </c:pt>
                <c:pt idx="35">
                  <c:v>7.696448</c:v>
                </c:pt>
                <c:pt idx="36">
                  <c:v>7.74556</c:v>
                </c:pt>
                <c:pt idx="37">
                  <c:v>7.805272</c:v>
                </c:pt>
                <c:pt idx="38">
                  <c:v>8.072468</c:v>
                </c:pt>
                <c:pt idx="39">
                  <c:v>8.088272</c:v>
                </c:pt>
                <c:pt idx="40">
                  <c:v>8.122208000000001</c:v>
                </c:pt>
                <c:pt idx="41">
                  <c:v>8.240344</c:v>
                </c:pt>
                <c:pt idx="42">
                  <c:v>8.240344</c:v>
                </c:pt>
                <c:pt idx="43">
                  <c:v>8.243872</c:v>
                </c:pt>
                <c:pt idx="44">
                  <c:v>8.339788</c:v>
                </c:pt>
                <c:pt idx="45">
                  <c:v>8.351744</c:v>
                </c:pt>
                <c:pt idx="46">
                  <c:v>8.3918</c:v>
                </c:pt>
                <c:pt idx="47">
                  <c:v>8.393568</c:v>
                </c:pt>
                <c:pt idx="48">
                  <c:v>8.420416</c:v>
                </c:pt>
                <c:pt idx="49">
                  <c:v>8.532928</c:v>
                </c:pt>
                <c:pt idx="50">
                  <c:v>8.546576</c:v>
                </c:pt>
                <c:pt idx="51">
                  <c:v>8.573968000000001</c:v>
                </c:pt>
                <c:pt idx="52">
                  <c:v>8.649544</c:v>
                </c:pt>
                <c:pt idx="53">
                  <c:v>8.658944</c:v>
                </c:pt>
                <c:pt idx="54">
                  <c:v>8.827992</c:v>
                </c:pt>
                <c:pt idx="55">
                  <c:v>8.8368</c:v>
                </c:pt>
                <c:pt idx="56">
                  <c:v>8.880636</c:v>
                </c:pt>
                <c:pt idx="57">
                  <c:v>8.886088</c:v>
                </c:pt>
                <c:pt idx="58">
                  <c:v>8.890356</c:v>
                </c:pt>
                <c:pt idx="59">
                  <c:v>8.890768</c:v>
                </c:pt>
                <c:pt idx="60">
                  <c:v>8.896288</c:v>
                </c:pt>
                <c:pt idx="61">
                  <c:v>8.912296</c:v>
                </c:pt>
                <c:pt idx="62">
                  <c:v>8.93048</c:v>
                </c:pt>
                <c:pt idx="63">
                  <c:v>8.972432</c:v>
                </c:pt>
                <c:pt idx="64">
                  <c:v>8.99886</c:v>
                </c:pt>
                <c:pt idx="65">
                  <c:v>9.023584</c:v>
                </c:pt>
                <c:pt idx="66">
                  <c:v>9.030620000000001</c:v>
                </c:pt>
                <c:pt idx="67">
                  <c:v>9.030620000000001</c:v>
                </c:pt>
                <c:pt idx="68">
                  <c:v>9.261096</c:v>
                </c:pt>
                <c:pt idx="69">
                  <c:v>9.286312000000001</c:v>
                </c:pt>
                <c:pt idx="70">
                  <c:v>9.32528</c:v>
                </c:pt>
                <c:pt idx="71">
                  <c:v>9.462432</c:v>
                </c:pt>
                <c:pt idx="72">
                  <c:v>9.499388</c:v>
                </c:pt>
                <c:pt idx="73">
                  <c:v>9.634792</c:v>
                </c:pt>
                <c:pt idx="74">
                  <c:v>9.634792</c:v>
                </c:pt>
                <c:pt idx="75">
                  <c:v>9.63702</c:v>
                </c:pt>
                <c:pt idx="76">
                  <c:v>9.818676</c:v>
                </c:pt>
                <c:pt idx="77">
                  <c:v>9.871208</c:v>
                </c:pt>
                <c:pt idx="78">
                  <c:v>9.871208</c:v>
                </c:pt>
                <c:pt idx="79">
                  <c:v>10.009744</c:v>
                </c:pt>
                <c:pt idx="80">
                  <c:v>10.034712</c:v>
                </c:pt>
                <c:pt idx="81">
                  <c:v>10.034712</c:v>
                </c:pt>
                <c:pt idx="82">
                  <c:v>10.045128</c:v>
                </c:pt>
                <c:pt idx="83">
                  <c:v>10.160468</c:v>
                </c:pt>
                <c:pt idx="84">
                  <c:v>10.171976</c:v>
                </c:pt>
                <c:pt idx="85">
                  <c:v>10.228944</c:v>
                </c:pt>
                <c:pt idx="86">
                  <c:v>10.333596</c:v>
                </c:pt>
                <c:pt idx="87">
                  <c:v>10.581856</c:v>
                </c:pt>
                <c:pt idx="88">
                  <c:v>10.581856</c:v>
                </c:pt>
                <c:pt idx="89">
                  <c:v>10.695852</c:v>
                </c:pt>
                <c:pt idx="90">
                  <c:v>10.748724</c:v>
                </c:pt>
                <c:pt idx="91">
                  <c:v>10.852616</c:v>
                </c:pt>
                <c:pt idx="92">
                  <c:v>10.942044</c:v>
                </c:pt>
                <c:pt idx="93">
                  <c:v>11.241432</c:v>
                </c:pt>
                <c:pt idx="94">
                  <c:v>11.241432</c:v>
                </c:pt>
                <c:pt idx="95">
                  <c:v>11.371188</c:v>
                </c:pt>
                <c:pt idx="96">
                  <c:v>11.533452</c:v>
                </c:pt>
                <c:pt idx="97">
                  <c:v>11.533452</c:v>
                </c:pt>
                <c:pt idx="98">
                  <c:v>11.533452</c:v>
                </c:pt>
                <c:pt idx="99">
                  <c:v>11.533452</c:v>
                </c:pt>
                <c:pt idx="100">
                  <c:v>11.533452</c:v>
                </c:pt>
                <c:pt idx="101">
                  <c:v>11.535568</c:v>
                </c:pt>
                <c:pt idx="102">
                  <c:v>11.542256</c:v>
                </c:pt>
                <c:pt idx="103">
                  <c:v>11.6688</c:v>
                </c:pt>
                <c:pt idx="104">
                  <c:v>11.678408</c:v>
                </c:pt>
                <c:pt idx="105">
                  <c:v>11.722128</c:v>
                </c:pt>
                <c:pt idx="106">
                  <c:v>11.737704</c:v>
                </c:pt>
                <c:pt idx="107">
                  <c:v>11.847408</c:v>
                </c:pt>
                <c:pt idx="108">
                  <c:v>11.85256</c:v>
                </c:pt>
                <c:pt idx="109">
                  <c:v>11.886884</c:v>
                </c:pt>
                <c:pt idx="110">
                  <c:v>11.902296</c:v>
                </c:pt>
                <c:pt idx="111">
                  <c:v>11.903084</c:v>
                </c:pt>
                <c:pt idx="112">
                  <c:v>11.967132</c:v>
                </c:pt>
                <c:pt idx="113">
                  <c:v>11.97396</c:v>
                </c:pt>
                <c:pt idx="114">
                  <c:v>12.014472</c:v>
                </c:pt>
                <c:pt idx="115">
                  <c:v>12.412816</c:v>
                </c:pt>
                <c:pt idx="116">
                  <c:v>12.504792</c:v>
                </c:pt>
                <c:pt idx="117">
                  <c:v>12.601128</c:v>
                </c:pt>
                <c:pt idx="118">
                  <c:v>12.601128</c:v>
                </c:pt>
                <c:pt idx="119">
                  <c:v>12.630612</c:v>
                </c:pt>
                <c:pt idx="120">
                  <c:v>13.024928</c:v>
                </c:pt>
                <c:pt idx="121">
                  <c:v>13.040132</c:v>
                </c:pt>
                <c:pt idx="122">
                  <c:v>13.160064</c:v>
                </c:pt>
                <c:pt idx="123">
                  <c:v>13.31024</c:v>
                </c:pt>
                <c:pt idx="124">
                  <c:v>13.31024</c:v>
                </c:pt>
                <c:pt idx="125">
                  <c:v>13.31036</c:v>
                </c:pt>
                <c:pt idx="126">
                  <c:v>13.31036</c:v>
                </c:pt>
                <c:pt idx="127">
                  <c:v>13.31036</c:v>
                </c:pt>
                <c:pt idx="128">
                  <c:v>13.31036</c:v>
                </c:pt>
                <c:pt idx="129">
                  <c:v>13.31036</c:v>
                </c:pt>
                <c:pt idx="130">
                  <c:v>13.31036</c:v>
                </c:pt>
                <c:pt idx="131">
                  <c:v>13.31036</c:v>
                </c:pt>
                <c:pt idx="132">
                  <c:v>13.31036</c:v>
                </c:pt>
                <c:pt idx="133">
                  <c:v>13.31036</c:v>
                </c:pt>
                <c:pt idx="134">
                  <c:v>13.31036</c:v>
                </c:pt>
                <c:pt idx="135">
                  <c:v>13.31036</c:v>
                </c:pt>
                <c:pt idx="136">
                  <c:v>13.31036</c:v>
                </c:pt>
                <c:pt idx="137">
                  <c:v>13.495656</c:v>
                </c:pt>
                <c:pt idx="138">
                  <c:v>13.6632</c:v>
                </c:pt>
                <c:pt idx="139">
                  <c:v>13.70828</c:v>
                </c:pt>
                <c:pt idx="140">
                  <c:v>13.70828</c:v>
                </c:pt>
                <c:pt idx="141">
                  <c:v>13.9994</c:v>
                </c:pt>
                <c:pt idx="142">
                  <c:v>14.161792</c:v>
                </c:pt>
                <c:pt idx="143">
                  <c:v>14.17872</c:v>
                </c:pt>
                <c:pt idx="144">
                  <c:v>14.201784</c:v>
                </c:pt>
                <c:pt idx="145">
                  <c:v>14.275072</c:v>
                </c:pt>
                <c:pt idx="146">
                  <c:v>14.318808</c:v>
                </c:pt>
                <c:pt idx="147">
                  <c:v>14.702168</c:v>
                </c:pt>
                <c:pt idx="148">
                  <c:v>14.721016</c:v>
                </c:pt>
                <c:pt idx="149">
                  <c:v>14.85832</c:v>
                </c:pt>
                <c:pt idx="150">
                  <c:v>14.927192</c:v>
                </c:pt>
                <c:pt idx="151">
                  <c:v>14.974296</c:v>
                </c:pt>
                <c:pt idx="152">
                  <c:v>15.1188</c:v>
                </c:pt>
                <c:pt idx="153">
                  <c:v>15.127864</c:v>
                </c:pt>
                <c:pt idx="154">
                  <c:v>15.14544</c:v>
                </c:pt>
                <c:pt idx="155">
                  <c:v>15.381064</c:v>
                </c:pt>
                <c:pt idx="156">
                  <c:v>15.424412</c:v>
                </c:pt>
                <c:pt idx="157">
                  <c:v>15.47624</c:v>
                </c:pt>
                <c:pt idx="158">
                  <c:v>15.662688</c:v>
                </c:pt>
                <c:pt idx="159">
                  <c:v>15.908352</c:v>
                </c:pt>
                <c:pt idx="160">
                  <c:v>16.338912</c:v>
                </c:pt>
                <c:pt idx="161">
                  <c:v>16.400352</c:v>
                </c:pt>
                <c:pt idx="162">
                  <c:v>16.47988</c:v>
                </c:pt>
                <c:pt idx="163">
                  <c:v>16.481364</c:v>
                </c:pt>
                <c:pt idx="164">
                  <c:v>16.496104</c:v>
                </c:pt>
                <c:pt idx="165">
                  <c:v>16.657608</c:v>
                </c:pt>
                <c:pt idx="166">
                  <c:v>16.724416</c:v>
                </c:pt>
                <c:pt idx="167">
                  <c:v>17.105688</c:v>
                </c:pt>
                <c:pt idx="168">
                  <c:v>17.448556</c:v>
                </c:pt>
                <c:pt idx="169">
                  <c:v>17.672768</c:v>
                </c:pt>
                <c:pt idx="170">
                  <c:v>17.825156</c:v>
                </c:pt>
                <c:pt idx="171">
                  <c:v>17.909816</c:v>
                </c:pt>
                <c:pt idx="172">
                  <c:v>17.98266</c:v>
                </c:pt>
                <c:pt idx="173">
                  <c:v>18.006696</c:v>
                </c:pt>
                <c:pt idx="174">
                  <c:v>18.26872</c:v>
                </c:pt>
                <c:pt idx="175">
                  <c:v>18.27184</c:v>
                </c:pt>
                <c:pt idx="176">
                  <c:v>18.289216</c:v>
                </c:pt>
                <c:pt idx="177">
                  <c:v>18.331216</c:v>
                </c:pt>
                <c:pt idx="178">
                  <c:v>18.3328</c:v>
                </c:pt>
                <c:pt idx="179">
                  <c:v>18.459416</c:v>
                </c:pt>
                <c:pt idx="180">
                  <c:v>18.739728</c:v>
                </c:pt>
                <c:pt idx="181">
                  <c:v>18.739728</c:v>
                </c:pt>
                <c:pt idx="182">
                  <c:v>19.329648</c:v>
                </c:pt>
                <c:pt idx="183">
                  <c:v>19.410668</c:v>
                </c:pt>
                <c:pt idx="184">
                  <c:v>19.587856</c:v>
                </c:pt>
                <c:pt idx="185">
                  <c:v>19.743184</c:v>
                </c:pt>
                <c:pt idx="186">
                  <c:v>19.964476</c:v>
                </c:pt>
                <c:pt idx="187">
                  <c:v>20.003072</c:v>
                </c:pt>
                <c:pt idx="188">
                  <c:v>20.060744</c:v>
                </c:pt>
                <c:pt idx="189">
                  <c:v>20.078368</c:v>
                </c:pt>
                <c:pt idx="190">
                  <c:v>20.170696</c:v>
                </c:pt>
                <c:pt idx="191">
                  <c:v>20.563468</c:v>
                </c:pt>
                <c:pt idx="192">
                  <c:v>20.904428</c:v>
                </c:pt>
                <c:pt idx="193">
                  <c:v>21.000496</c:v>
                </c:pt>
                <c:pt idx="194">
                  <c:v>21.163712</c:v>
                </c:pt>
                <c:pt idx="195">
                  <c:v>21.21642</c:v>
                </c:pt>
                <c:pt idx="196">
                  <c:v>21.249488</c:v>
                </c:pt>
                <c:pt idx="197">
                  <c:v>21.249488</c:v>
                </c:pt>
                <c:pt idx="198">
                  <c:v>21.508056</c:v>
                </c:pt>
                <c:pt idx="199">
                  <c:v>21.77872</c:v>
                </c:pt>
                <c:pt idx="200">
                  <c:v>21.797008</c:v>
                </c:pt>
                <c:pt idx="201">
                  <c:v>21.861984</c:v>
                </c:pt>
                <c:pt idx="202">
                  <c:v>22.035544</c:v>
                </c:pt>
                <c:pt idx="203">
                  <c:v>22.134812</c:v>
                </c:pt>
                <c:pt idx="204">
                  <c:v>22.23156</c:v>
                </c:pt>
                <c:pt idx="205">
                  <c:v>22.517248</c:v>
                </c:pt>
                <c:pt idx="206">
                  <c:v>22.578608</c:v>
                </c:pt>
                <c:pt idx="207">
                  <c:v>23.070884</c:v>
                </c:pt>
                <c:pt idx="208">
                  <c:v>23.294416</c:v>
                </c:pt>
                <c:pt idx="209">
                  <c:v>23.353488</c:v>
                </c:pt>
                <c:pt idx="210">
                  <c:v>23.354664</c:v>
                </c:pt>
                <c:pt idx="211">
                  <c:v>23.371844</c:v>
                </c:pt>
                <c:pt idx="212">
                  <c:v>23.403972</c:v>
                </c:pt>
                <c:pt idx="213">
                  <c:v>23.450524</c:v>
                </c:pt>
                <c:pt idx="214">
                  <c:v>24.088992</c:v>
                </c:pt>
                <c:pt idx="215">
                  <c:v>24.204992</c:v>
                </c:pt>
                <c:pt idx="216">
                  <c:v>24.204992</c:v>
                </c:pt>
                <c:pt idx="217">
                  <c:v>24.365624</c:v>
                </c:pt>
                <c:pt idx="218">
                  <c:v>24.415672</c:v>
                </c:pt>
                <c:pt idx="219">
                  <c:v>24.480188</c:v>
                </c:pt>
                <c:pt idx="220">
                  <c:v>24.539632</c:v>
                </c:pt>
                <c:pt idx="221">
                  <c:v>24.605092</c:v>
                </c:pt>
                <c:pt idx="222">
                  <c:v>24.790952</c:v>
                </c:pt>
                <c:pt idx="223">
                  <c:v>25.25552</c:v>
                </c:pt>
                <c:pt idx="224">
                  <c:v>25.554096</c:v>
                </c:pt>
                <c:pt idx="225">
                  <c:v>25.638172</c:v>
                </c:pt>
                <c:pt idx="226">
                  <c:v>26.006968</c:v>
                </c:pt>
                <c:pt idx="227">
                  <c:v>26.3168</c:v>
                </c:pt>
                <c:pt idx="228">
                  <c:v>26.605828</c:v>
                </c:pt>
                <c:pt idx="229">
                  <c:v>26.82336</c:v>
                </c:pt>
                <c:pt idx="230">
                  <c:v>26.994992</c:v>
                </c:pt>
                <c:pt idx="231">
                  <c:v>27.331084</c:v>
                </c:pt>
                <c:pt idx="232">
                  <c:v>27.354032</c:v>
                </c:pt>
                <c:pt idx="233">
                  <c:v>27.477812</c:v>
                </c:pt>
                <c:pt idx="234">
                  <c:v>27.5272</c:v>
                </c:pt>
                <c:pt idx="235">
                  <c:v>27.908452</c:v>
                </c:pt>
                <c:pt idx="236">
                  <c:v>27.941312</c:v>
                </c:pt>
                <c:pt idx="237">
                  <c:v>28.367104</c:v>
                </c:pt>
                <c:pt idx="238">
                  <c:v>28.608836</c:v>
                </c:pt>
                <c:pt idx="239">
                  <c:v>28.728456</c:v>
                </c:pt>
                <c:pt idx="240">
                  <c:v>28.984216</c:v>
                </c:pt>
                <c:pt idx="241">
                  <c:v>29.19786</c:v>
                </c:pt>
                <c:pt idx="242">
                  <c:v>29.405088</c:v>
                </c:pt>
                <c:pt idx="243">
                  <c:v>29.424712</c:v>
                </c:pt>
                <c:pt idx="244">
                  <c:v>29.5946</c:v>
                </c:pt>
                <c:pt idx="245">
                  <c:v>29.648688</c:v>
                </c:pt>
                <c:pt idx="246">
                  <c:v>29.742912</c:v>
                </c:pt>
                <c:pt idx="247">
                  <c:v>30.211848</c:v>
                </c:pt>
                <c:pt idx="248">
                  <c:v>30.54226</c:v>
                </c:pt>
                <c:pt idx="249">
                  <c:v>30.674248</c:v>
                </c:pt>
                <c:pt idx="250">
                  <c:v>30.95396</c:v>
                </c:pt>
                <c:pt idx="251">
                  <c:v>31.280808</c:v>
                </c:pt>
                <c:pt idx="252">
                  <c:v>31.6608</c:v>
                </c:pt>
                <c:pt idx="253">
                  <c:v>32.854596</c:v>
                </c:pt>
                <c:pt idx="254">
                  <c:v>33.012384</c:v>
                </c:pt>
                <c:pt idx="255">
                  <c:v>33.012384</c:v>
                </c:pt>
                <c:pt idx="256">
                  <c:v>33.128048</c:v>
                </c:pt>
                <c:pt idx="257">
                  <c:v>33.225288</c:v>
                </c:pt>
                <c:pt idx="258">
                  <c:v>33.388024</c:v>
                </c:pt>
                <c:pt idx="259">
                  <c:v>33.388024</c:v>
                </c:pt>
                <c:pt idx="260">
                  <c:v>33.428136</c:v>
                </c:pt>
                <c:pt idx="261">
                  <c:v>34.193872</c:v>
                </c:pt>
                <c:pt idx="262">
                  <c:v>34.535664</c:v>
                </c:pt>
                <c:pt idx="263">
                  <c:v>34.61448</c:v>
                </c:pt>
                <c:pt idx="264">
                  <c:v>34.614888</c:v>
                </c:pt>
                <c:pt idx="265">
                  <c:v>34.65158</c:v>
                </c:pt>
                <c:pt idx="266">
                  <c:v>34.996952</c:v>
                </c:pt>
                <c:pt idx="267">
                  <c:v>35.650912</c:v>
                </c:pt>
                <c:pt idx="268">
                  <c:v>35.893404</c:v>
                </c:pt>
                <c:pt idx="269">
                  <c:v>35.995176</c:v>
                </c:pt>
                <c:pt idx="270">
                  <c:v>38.060788</c:v>
                </c:pt>
                <c:pt idx="271">
                  <c:v>38.169924</c:v>
                </c:pt>
                <c:pt idx="272">
                  <c:v>38.241056</c:v>
                </c:pt>
                <c:pt idx="273">
                  <c:v>38.3248</c:v>
                </c:pt>
                <c:pt idx="274">
                  <c:v>38.642472</c:v>
                </c:pt>
                <c:pt idx="275">
                  <c:v>38.94822</c:v>
                </c:pt>
                <c:pt idx="276">
                  <c:v>38.958456</c:v>
                </c:pt>
              </c:numCache>
            </c:numRef>
          </c:xVal>
          <c:yVal>
            <c:numRef>
              <c:f>Analysis!$AR$100:$AR$376</c:f>
              <c:numCache>
                <c:formatCode>0.00E+00</c:formatCode>
                <c:ptCount val="277"/>
                <c:pt idx="0">
                  <c:v>6.91095342249984E-7</c:v>
                </c:pt>
                <c:pt idx="1">
                  <c:v>8.1787019305783E-7</c:v>
                </c:pt>
                <c:pt idx="2">
                  <c:v>1.00600511058726E-6</c:v>
                </c:pt>
                <c:pt idx="3">
                  <c:v>1.05559877391983E-6</c:v>
                </c:pt>
                <c:pt idx="4">
                  <c:v>1.20372970790256E-6</c:v>
                </c:pt>
                <c:pt idx="5">
                  <c:v>7.19462524593563E-7</c:v>
                </c:pt>
                <c:pt idx="6">
                  <c:v>7.54867256179321E-7</c:v>
                </c:pt>
                <c:pt idx="7">
                  <c:v>8.01091505277065E-7</c:v>
                </c:pt>
                <c:pt idx="8">
                  <c:v>8.12906290126592E-7</c:v>
                </c:pt>
                <c:pt idx="9">
                  <c:v>8.2066553005472E-7</c:v>
                </c:pt>
                <c:pt idx="10">
                  <c:v>8.99777790553508E-7</c:v>
                </c:pt>
                <c:pt idx="11">
                  <c:v>8.62338625242185E-7</c:v>
                </c:pt>
                <c:pt idx="12">
                  <c:v>1.0613149826015E-6</c:v>
                </c:pt>
                <c:pt idx="13">
                  <c:v>8.29629354758641E-7</c:v>
                </c:pt>
                <c:pt idx="14">
                  <c:v>1.02830485103431E-6</c:v>
                </c:pt>
                <c:pt idx="15">
                  <c:v>8.74791587833471E-7</c:v>
                </c:pt>
                <c:pt idx="16">
                  <c:v>9.27426794225868E-7</c:v>
                </c:pt>
                <c:pt idx="17">
                  <c:v>6.69109521958534E-6</c:v>
                </c:pt>
                <c:pt idx="18">
                  <c:v>7.05794459093796E-6</c:v>
                </c:pt>
                <c:pt idx="19">
                  <c:v>1.01520643500386E-6</c:v>
                </c:pt>
                <c:pt idx="20">
                  <c:v>8.95945683682196E-7</c:v>
                </c:pt>
                <c:pt idx="21">
                  <c:v>1.02577201503249E-6</c:v>
                </c:pt>
                <c:pt idx="22">
                  <c:v>9.50323951277931E-7</c:v>
                </c:pt>
                <c:pt idx="23">
                  <c:v>1.06440590925903E-6</c:v>
                </c:pt>
                <c:pt idx="24">
                  <c:v>9.70826986707238E-7</c:v>
                </c:pt>
                <c:pt idx="25">
                  <c:v>7.95457245117266E-7</c:v>
                </c:pt>
                <c:pt idx="26">
                  <c:v>9.97655237752032E-7</c:v>
                </c:pt>
                <c:pt idx="27">
                  <c:v>9.47150096634122E-7</c:v>
                </c:pt>
                <c:pt idx="28">
                  <c:v>1.04728639960726E-6</c:v>
                </c:pt>
                <c:pt idx="29">
                  <c:v>8.83224830774334E-7</c:v>
                </c:pt>
                <c:pt idx="30">
                  <c:v>7.76684873411283E-7</c:v>
                </c:pt>
                <c:pt idx="31">
                  <c:v>8.06168404844902E-7</c:v>
                </c:pt>
                <c:pt idx="32">
                  <c:v>7.7986351201318E-7</c:v>
                </c:pt>
                <c:pt idx="33">
                  <c:v>1.09345822922111E-6</c:v>
                </c:pt>
                <c:pt idx="34">
                  <c:v>1.00855636369409E-6</c:v>
                </c:pt>
                <c:pt idx="35">
                  <c:v>9.57369941598765E-7</c:v>
                </c:pt>
                <c:pt idx="36">
                  <c:v>9.5613075814978E-7</c:v>
                </c:pt>
                <c:pt idx="37">
                  <c:v>7.5079091124299E-7</c:v>
                </c:pt>
                <c:pt idx="38">
                  <c:v>7.64059071628991E-7</c:v>
                </c:pt>
                <c:pt idx="39">
                  <c:v>7.43105512048054E-7</c:v>
                </c:pt>
                <c:pt idx="40">
                  <c:v>1.00816835975302E-6</c:v>
                </c:pt>
                <c:pt idx="41">
                  <c:v>1.04089471644896E-6</c:v>
                </c:pt>
                <c:pt idx="42">
                  <c:v>1.10249727089641E-6</c:v>
                </c:pt>
                <c:pt idx="43">
                  <c:v>6.73126487318775E-7</c:v>
                </c:pt>
                <c:pt idx="44">
                  <c:v>7.46215651625413E-7</c:v>
                </c:pt>
                <c:pt idx="45">
                  <c:v>1.0048092253599E-6</c:v>
                </c:pt>
                <c:pt idx="46">
                  <c:v>9.12337614525192E-7</c:v>
                </c:pt>
                <c:pt idx="47">
                  <c:v>5.32001947901393E-7</c:v>
                </c:pt>
                <c:pt idx="48">
                  <c:v>1.0192876047093E-6</c:v>
                </c:pt>
                <c:pt idx="49">
                  <c:v>8.46072299372724E-7</c:v>
                </c:pt>
                <c:pt idx="50">
                  <c:v>1.01897462275364E-6</c:v>
                </c:pt>
                <c:pt idx="51">
                  <c:v>9.97650152245874E-7</c:v>
                </c:pt>
                <c:pt idx="52">
                  <c:v>6.90029857290637E-7</c:v>
                </c:pt>
                <c:pt idx="53">
                  <c:v>9.77040164745021E-7</c:v>
                </c:pt>
                <c:pt idx="54">
                  <c:v>8.77913923103039E-7</c:v>
                </c:pt>
                <c:pt idx="55">
                  <c:v>7.25896494767174E-7</c:v>
                </c:pt>
                <c:pt idx="56">
                  <c:v>8.8435805521985E-7</c:v>
                </c:pt>
                <c:pt idx="57">
                  <c:v>8.99957792077974E-7</c:v>
                </c:pt>
                <c:pt idx="58">
                  <c:v>9.08830556066863E-7</c:v>
                </c:pt>
                <c:pt idx="59">
                  <c:v>9.69024581750813E-7</c:v>
                </c:pt>
                <c:pt idx="60">
                  <c:v>6.31787146894557E-7</c:v>
                </c:pt>
                <c:pt idx="61">
                  <c:v>7.80246834023696E-7</c:v>
                </c:pt>
                <c:pt idx="62">
                  <c:v>8.52101952534918E-7</c:v>
                </c:pt>
                <c:pt idx="63">
                  <c:v>1.08649261619801E-6</c:v>
                </c:pt>
                <c:pt idx="64">
                  <c:v>7.89993407229362E-7</c:v>
                </c:pt>
                <c:pt idx="65">
                  <c:v>1.00275439292774E-6</c:v>
                </c:pt>
                <c:pt idx="66">
                  <c:v>8.04301572896511E-7</c:v>
                </c:pt>
                <c:pt idx="67">
                  <c:v>8.22314358620103E-7</c:v>
                </c:pt>
                <c:pt idx="68">
                  <c:v>6.90129354549767E-7</c:v>
                </c:pt>
                <c:pt idx="69">
                  <c:v>8.09599334885817E-7</c:v>
                </c:pt>
                <c:pt idx="70">
                  <c:v>7.73127476830922E-7</c:v>
                </c:pt>
                <c:pt idx="71">
                  <c:v>9.05528824636246E-7</c:v>
                </c:pt>
                <c:pt idx="72">
                  <c:v>1.09364226196713E-6</c:v>
                </c:pt>
                <c:pt idx="73">
                  <c:v>8.70163623054885E-7</c:v>
                </c:pt>
                <c:pt idx="74">
                  <c:v>9.055072378756E-7</c:v>
                </c:pt>
                <c:pt idx="75">
                  <c:v>8.03221470791288E-7</c:v>
                </c:pt>
                <c:pt idx="76">
                  <c:v>9.37435940979523E-7</c:v>
                </c:pt>
                <c:pt idx="77">
                  <c:v>9.56142296331161E-7</c:v>
                </c:pt>
                <c:pt idx="78">
                  <c:v>9.88119043071056E-7</c:v>
                </c:pt>
                <c:pt idx="79">
                  <c:v>9.81652995438184E-7</c:v>
                </c:pt>
                <c:pt idx="80">
                  <c:v>9.59070450515179E-7</c:v>
                </c:pt>
                <c:pt idx="81">
                  <c:v>1.03927790866087E-6</c:v>
                </c:pt>
                <c:pt idx="82">
                  <c:v>8.90059186498071E-7</c:v>
                </c:pt>
                <c:pt idx="83">
                  <c:v>7.98100771933234E-7</c:v>
                </c:pt>
                <c:pt idx="84">
                  <c:v>8.77129997883641E-7</c:v>
                </c:pt>
                <c:pt idx="85">
                  <c:v>8.10733942371349E-7</c:v>
                </c:pt>
                <c:pt idx="86">
                  <c:v>2.71105261565228E-6</c:v>
                </c:pt>
                <c:pt idx="87">
                  <c:v>3.89837913340575E-7</c:v>
                </c:pt>
                <c:pt idx="88">
                  <c:v>3.85841582937375E-7</c:v>
                </c:pt>
                <c:pt idx="89">
                  <c:v>9.84133160288176E-7</c:v>
                </c:pt>
                <c:pt idx="90">
                  <c:v>1.60388875915165E-6</c:v>
                </c:pt>
                <c:pt idx="91">
                  <c:v>7.81610899184306E-7</c:v>
                </c:pt>
                <c:pt idx="92">
                  <c:v>9.45904106814434E-7</c:v>
                </c:pt>
                <c:pt idx="93">
                  <c:v>7.15503583883654E-7</c:v>
                </c:pt>
                <c:pt idx="94">
                  <c:v>6.63090924500811E-7</c:v>
                </c:pt>
                <c:pt idx="95">
                  <c:v>5.71407963894343E-7</c:v>
                </c:pt>
                <c:pt idx="96">
                  <c:v>1.00445158934995E-6</c:v>
                </c:pt>
                <c:pt idx="97">
                  <c:v>9.89231664754889E-7</c:v>
                </c:pt>
                <c:pt idx="98">
                  <c:v>9.74517948676702E-7</c:v>
                </c:pt>
                <c:pt idx="99">
                  <c:v>1.00651080896642E-6</c:v>
                </c:pt>
                <c:pt idx="100">
                  <c:v>9.82291100627025E-7</c:v>
                </c:pt>
                <c:pt idx="101">
                  <c:v>9.56387536533374E-7</c:v>
                </c:pt>
                <c:pt idx="102">
                  <c:v>3.61143601222152E-7</c:v>
                </c:pt>
                <c:pt idx="103">
                  <c:v>6.38836560806252E-7</c:v>
                </c:pt>
                <c:pt idx="104">
                  <c:v>8.47328417126432E-7</c:v>
                </c:pt>
                <c:pt idx="105">
                  <c:v>8.08052463576971E-7</c:v>
                </c:pt>
                <c:pt idx="106">
                  <c:v>8.99630696312312E-7</c:v>
                </c:pt>
                <c:pt idx="107">
                  <c:v>7.36703846061575E-7</c:v>
                </c:pt>
                <c:pt idx="108">
                  <c:v>9.15854367867307E-7</c:v>
                </c:pt>
                <c:pt idx="109">
                  <c:v>9.92745280183262E-7</c:v>
                </c:pt>
                <c:pt idx="110">
                  <c:v>9.08716287486903E-7</c:v>
                </c:pt>
                <c:pt idx="111">
                  <c:v>7.18120193566716E-7</c:v>
                </c:pt>
                <c:pt idx="112">
                  <c:v>7.60013890438597E-7</c:v>
                </c:pt>
                <c:pt idx="113">
                  <c:v>7.57469670430349E-7</c:v>
                </c:pt>
                <c:pt idx="114">
                  <c:v>1.20342380665833E-6</c:v>
                </c:pt>
                <c:pt idx="115">
                  <c:v>4.36312769289249E-7</c:v>
                </c:pt>
                <c:pt idx="116">
                  <c:v>9.06765647848089E-7</c:v>
                </c:pt>
                <c:pt idx="117">
                  <c:v>8.89185864746217E-7</c:v>
                </c:pt>
                <c:pt idx="118">
                  <c:v>9.70092619665994E-7</c:v>
                </c:pt>
                <c:pt idx="119">
                  <c:v>1.09185307297834E-6</c:v>
                </c:pt>
                <c:pt idx="120">
                  <c:v>4.9447731071707E-7</c:v>
                </c:pt>
                <c:pt idx="121">
                  <c:v>4.18055217224696E-7</c:v>
                </c:pt>
                <c:pt idx="122">
                  <c:v>8.27304058648559E-7</c:v>
                </c:pt>
                <c:pt idx="123">
                  <c:v>7.85121365362544E-7</c:v>
                </c:pt>
                <c:pt idx="124">
                  <c:v>7.72239986854378E-7</c:v>
                </c:pt>
                <c:pt idx="125">
                  <c:v>7.80612063150066E-7</c:v>
                </c:pt>
                <c:pt idx="126">
                  <c:v>7.6300114577688E-7</c:v>
                </c:pt>
                <c:pt idx="127">
                  <c:v>7.89341376414654E-7</c:v>
                </c:pt>
                <c:pt idx="128">
                  <c:v>6.88276085462649E-7</c:v>
                </c:pt>
                <c:pt idx="129">
                  <c:v>7.9772376202666E-7</c:v>
                </c:pt>
                <c:pt idx="130">
                  <c:v>6.96587412292447E-7</c:v>
                </c:pt>
                <c:pt idx="131">
                  <c:v>7.93346617223204E-7</c:v>
                </c:pt>
                <c:pt idx="132">
                  <c:v>7.86267390863685E-7</c:v>
                </c:pt>
                <c:pt idx="133">
                  <c:v>7.63548797881383E-7</c:v>
                </c:pt>
                <c:pt idx="134">
                  <c:v>7.68304977271306E-7</c:v>
                </c:pt>
                <c:pt idx="135">
                  <c:v>7.74278034622215E-7</c:v>
                </c:pt>
                <c:pt idx="136">
                  <c:v>7.74959088871754E-7</c:v>
                </c:pt>
                <c:pt idx="137">
                  <c:v>8.04693510566144E-7</c:v>
                </c:pt>
                <c:pt idx="138">
                  <c:v>7.44015869797717E-7</c:v>
                </c:pt>
                <c:pt idx="139">
                  <c:v>7.2484709615031E-7</c:v>
                </c:pt>
                <c:pt idx="140">
                  <c:v>7.28770066483406E-7</c:v>
                </c:pt>
                <c:pt idx="141">
                  <c:v>5.20818579768496E-7</c:v>
                </c:pt>
                <c:pt idx="142">
                  <c:v>1.02734169289793E-6</c:v>
                </c:pt>
                <c:pt idx="143">
                  <c:v>8.52663963315524E-7</c:v>
                </c:pt>
                <c:pt idx="144">
                  <c:v>7.96217205200646E-7</c:v>
                </c:pt>
                <c:pt idx="145">
                  <c:v>8.47624272058679E-7</c:v>
                </c:pt>
                <c:pt idx="146">
                  <c:v>7.03550395272245E-7</c:v>
                </c:pt>
                <c:pt idx="147">
                  <c:v>9.79507104558267E-7</c:v>
                </c:pt>
                <c:pt idx="148">
                  <c:v>9.44834418320349E-7</c:v>
                </c:pt>
                <c:pt idx="149">
                  <c:v>1.00151865120784E-6</c:v>
                </c:pt>
                <c:pt idx="150">
                  <c:v>7.1804404927835E-7</c:v>
                </c:pt>
                <c:pt idx="151">
                  <c:v>6.66020371033696E-7</c:v>
                </c:pt>
                <c:pt idx="152">
                  <c:v>8.21979590383269E-7</c:v>
                </c:pt>
                <c:pt idx="153">
                  <c:v>7.61423362390033E-7</c:v>
                </c:pt>
                <c:pt idx="154">
                  <c:v>9.45756813052711E-7</c:v>
                </c:pt>
                <c:pt idx="155">
                  <c:v>7.47737074997961E-7</c:v>
                </c:pt>
                <c:pt idx="156">
                  <c:v>8.86589250194143E-7</c:v>
                </c:pt>
                <c:pt idx="157">
                  <c:v>8.86761173404547E-7</c:v>
                </c:pt>
                <c:pt idx="158">
                  <c:v>9.42442627460113E-7</c:v>
                </c:pt>
                <c:pt idx="159">
                  <c:v>8.46512117434262E-7</c:v>
                </c:pt>
                <c:pt idx="160">
                  <c:v>8.96206157730096E-7</c:v>
                </c:pt>
                <c:pt idx="161">
                  <c:v>8.12310859657727E-7</c:v>
                </c:pt>
                <c:pt idx="162">
                  <c:v>6.3367772632021E-7</c:v>
                </c:pt>
                <c:pt idx="163">
                  <c:v>8.94840587096419E-7</c:v>
                </c:pt>
                <c:pt idx="164">
                  <c:v>8.74266388590083E-7</c:v>
                </c:pt>
                <c:pt idx="165">
                  <c:v>7.41872615762945E-7</c:v>
                </c:pt>
                <c:pt idx="166">
                  <c:v>9.94781146828974E-7</c:v>
                </c:pt>
                <c:pt idx="167">
                  <c:v>7.23355458018242E-7</c:v>
                </c:pt>
                <c:pt idx="168">
                  <c:v>3.96712817076851E-7</c:v>
                </c:pt>
                <c:pt idx="169">
                  <c:v>7.22713979118673E-7</c:v>
                </c:pt>
                <c:pt idx="170">
                  <c:v>7.94812653244022E-7</c:v>
                </c:pt>
                <c:pt idx="171">
                  <c:v>8.68857366699673E-7</c:v>
                </c:pt>
                <c:pt idx="172">
                  <c:v>8.78792071891277E-7</c:v>
                </c:pt>
                <c:pt idx="173">
                  <c:v>9.03478705876531E-7</c:v>
                </c:pt>
                <c:pt idx="174">
                  <c:v>8.32262295650288E-7</c:v>
                </c:pt>
                <c:pt idx="175">
                  <c:v>8.4262285926838E-7</c:v>
                </c:pt>
                <c:pt idx="176">
                  <c:v>9.17685419890296E-7</c:v>
                </c:pt>
                <c:pt idx="177">
                  <c:v>8.19574585822682E-7</c:v>
                </c:pt>
                <c:pt idx="178">
                  <c:v>6.85971149515429E-7</c:v>
                </c:pt>
                <c:pt idx="179">
                  <c:v>3.75978231274212E-7</c:v>
                </c:pt>
                <c:pt idx="180">
                  <c:v>8.11021260999234E-7</c:v>
                </c:pt>
                <c:pt idx="181">
                  <c:v>7.80821645859927E-7</c:v>
                </c:pt>
                <c:pt idx="182">
                  <c:v>8.89609006972806E-7</c:v>
                </c:pt>
                <c:pt idx="183">
                  <c:v>8.87277500786324E-7</c:v>
                </c:pt>
                <c:pt idx="184">
                  <c:v>3.91618427721006E-7</c:v>
                </c:pt>
                <c:pt idx="185">
                  <c:v>9.07720426122338E-7</c:v>
                </c:pt>
                <c:pt idx="186">
                  <c:v>7.36810090742161E-7</c:v>
                </c:pt>
                <c:pt idx="187">
                  <c:v>3.74710913163652E-7</c:v>
                </c:pt>
                <c:pt idx="188">
                  <c:v>3.53416706292174E-7</c:v>
                </c:pt>
                <c:pt idx="189">
                  <c:v>7.19265804155853E-7</c:v>
                </c:pt>
                <c:pt idx="190">
                  <c:v>9.65733851156522E-7</c:v>
                </c:pt>
                <c:pt idx="191">
                  <c:v>4.37704148356539E-7</c:v>
                </c:pt>
                <c:pt idx="192">
                  <c:v>7.24284080965234E-7</c:v>
                </c:pt>
                <c:pt idx="193">
                  <c:v>9.46791492496157E-7</c:v>
                </c:pt>
                <c:pt idx="194">
                  <c:v>3.31714749749303E-7</c:v>
                </c:pt>
                <c:pt idx="195">
                  <c:v>8.40746098906496E-7</c:v>
                </c:pt>
                <c:pt idx="196">
                  <c:v>1.00426350951142E-6</c:v>
                </c:pt>
                <c:pt idx="197">
                  <c:v>8.77332885319456E-7</c:v>
                </c:pt>
                <c:pt idx="198">
                  <c:v>8.07102736799699E-7</c:v>
                </c:pt>
                <c:pt idx="199">
                  <c:v>9.27275428431573E-7</c:v>
                </c:pt>
                <c:pt idx="200">
                  <c:v>6.54437324741633E-7</c:v>
                </c:pt>
                <c:pt idx="201">
                  <c:v>9.19061490291702E-7</c:v>
                </c:pt>
                <c:pt idx="202">
                  <c:v>7.47770288363858E-7</c:v>
                </c:pt>
                <c:pt idx="203">
                  <c:v>7.32923410472179E-7</c:v>
                </c:pt>
                <c:pt idx="204">
                  <c:v>7.08600985337873E-7</c:v>
                </c:pt>
                <c:pt idx="205">
                  <c:v>2.53699015749478E-6</c:v>
                </c:pt>
                <c:pt idx="206">
                  <c:v>4.8120216031079E-7</c:v>
                </c:pt>
                <c:pt idx="207">
                  <c:v>7.50402172703623E-7</c:v>
                </c:pt>
                <c:pt idx="208">
                  <c:v>8.10844390586674E-7</c:v>
                </c:pt>
                <c:pt idx="209">
                  <c:v>8.90987136063285E-7</c:v>
                </c:pt>
                <c:pt idx="210">
                  <c:v>8.69009761838504E-7</c:v>
                </c:pt>
                <c:pt idx="211">
                  <c:v>3.57964271100246E-7</c:v>
                </c:pt>
                <c:pt idx="212">
                  <c:v>7.86418314538631E-7</c:v>
                </c:pt>
                <c:pt idx="213">
                  <c:v>9.52942129917864E-7</c:v>
                </c:pt>
                <c:pt idx="214">
                  <c:v>8.43482101219413E-7</c:v>
                </c:pt>
                <c:pt idx="215">
                  <c:v>9.22447496472156E-7</c:v>
                </c:pt>
                <c:pt idx="216">
                  <c:v>9.3970629865906E-7</c:v>
                </c:pt>
                <c:pt idx="217">
                  <c:v>7.78857427488889E-7</c:v>
                </c:pt>
                <c:pt idx="218">
                  <c:v>6.05802647752615E-7</c:v>
                </c:pt>
                <c:pt idx="219">
                  <c:v>7.87644032619327E-7</c:v>
                </c:pt>
                <c:pt idx="220">
                  <c:v>6.06826720866232E-7</c:v>
                </c:pt>
                <c:pt idx="221">
                  <c:v>8.75464860782461E-7</c:v>
                </c:pt>
                <c:pt idx="222">
                  <c:v>7.77821124673883E-7</c:v>
                </c:pt>
                <c:pt idx="223">
                  <c:v>8.20225437652458E-7</c:v>
                </c:pt>
                <c:pt idx="224">
                  <c:v>3.86726390723199E-7</c:v>
                </c:pt>
                <c:pt idx="225">
                  <c:v>7.73809655650704E-7</c:v>
                </c:pt>
                <c:pt idx="226">
                  <c:v>7.75908815649026E-7</c:v>
                </c:pt>
                <c:pt idx="227">
                  <c:v>9.47192077566809E-7</c:v>
                </c:pt>
                <c:pt idx="228">
                  <c:v>7.68440317939643E-7</c:v>
                </c:pt>
                <c:pt idx="229">
                  <c:v>7.33101199132619E-7</c:v>
                </c:pt>
                <c:pt idx="230">
                  <c:v>8.05418692861314E-7</c:v>
                </c:pt>
                <c:pt idx="231">
                  <c:v>7.51158752274439E-7</c:v>
                </c:pt>
                <c:pt idx="232">
                  <c:v>0.000547037778388798</c:v>
                </c:pt>
                <c:pt idx="233">
                  <c:v>6.86160682679613E-7</c:v>
                </c:pt>
                <c:pt idx="234">
                  <c:v>9.46490592868769E-7</c:v>
                </c:pt>
                <c:pt idx="235">
                  <c:v>7.04746792904599E-7</c:v>
                </c:pt>
                <c:pt idx="236">
                  <c:v>8.0082163789345E-7</c:v>
                </c:pt>
                <c:pt idx="237">
                  <c:v>8.96752045891759E-7</c:v>
                </c:pt>
                <c:pt idx="238">
                  <c:v>4.77133091071855E-7</c:v>
                </c:pt>
                <c:pt idx="239">
                  <c:v>3.84131592261376E-7</c:v>
                </c:pt>
                <c:pt idx="240">
                  <c:v>9.4222226837452E-7</c:v>
                </c:pt>
                <c:pt idx="241">
                  <c:v>6.78659057760925E-7</c:v>
                </c:pt>
                <c:pt idx="242">
                  <c:v>7.26159422010643E-7</c:v>
                </c:pt>
                <c:pt idx="243">
                  <c:v>9.03340528842521E-7</c:v>
                </c:pt>
                <c:pt idx="244">
                  <c:v>9.52308123968941E-7</c:v>
                </c:pt>
                <c:pt idx="245">
                  <c:v>7.50992016597735E-7</c:v>
                </c:pt>
                <c:pt idx="246">
                  <c:v>5.69176354008045E-7</c:v>
                </c:pt>
                <c:pt idx="247">
                  <c:v>3.66790453847935E-7</c:v>
                </c:pt>
                <c:pt idx="248">
                  <c:v>7.86911429520923E-7</c:v>
                </c:pt>
                <c:pt idx="249">
                  <c:v>7.40746621669252E-7</c:v>
                </c:pt>
                <c:pt idx="250">
                  <c:v>8.41798560616904E-7</c:v>
                </c:pt>
                <c:pt idx="251">
                  <c:v>7.83150936915105E-7</c:v>
                </c:pt>
                <c:pt idx="252">
                  <c:v>6.65486018786135E-7</c:v>
                </c:pt>
                <c:pt idx="253">
                  <c:v>8.10724081976217E-7</c:v>
                </c:pt>
                <c:pt idx="254">
                  <c:v>6.03938237257892E-7</c:v>
                </c:pt>
                <c:pt idx="255">
                  <c:v>6.20006246525426E-7</c:v>
                </c:pt>
                <c:pt idx="256">
                  <c:v>3.58351052978082E-7</c:v>
                </c:pt>
                <c:pt idx="257">
                  <c:v>8.81444593001906E-7</c:v>
                </c:pt>
                <c:pt idx="258">
                  <c:v>3.56930405609859E-7</c:v>
                </c:pt>
                <c:pt idx="259">
                  <c:v>3.77989708802787E-7</c:v>
                </c:pt>
                <c:pt idx="260">
                  <c:v>7.58824482826522E-7</c:v>
                </c:pt>
                <c:pt idx="261">
                  <c:v>8.90395666530334E-7</c:v>
                </c:pt>
                <c:pt idx="262">
                  <c:v>6.71596387070584E-7</c:v>
                </c:pt>
                <c:pt idx="263">
                  <c:v>7.00782755352138E-7</c:v>
                </c:pt>
                <c:pt idx="264">
                  <c:v>7.79621477743071E-7</c:v>
                </c:pt>
                <c:pt idx="265">
                  <c:v>8.39970857364576E-7</c:v>
                </c:pt>
                <c:pt idx="266">
                  <c:v>7.16825407374523E-7</c:v>
                </c:pt>
                <c:pt idx="267">
                  <c:v>7.65891012425236E-7</c:v>
                </c:pt>
                <c:pt idx="268">
                  <c:v>8.65128357526092E-7</c:v>
                </c:pt>
                <c:pt idx="269">
                  <c:v>8.32114503087248E-7</c:v>
                </c:pt>
                <c:pt idx="270">
                  <c:v>6.74562329988945E-7</c:v>
                </c:pt>
                <c:pt idx="271">
                  <c:v>6.36193820735998E-7</c:v>
                </c:pt>
                <c:pt idx="272">
                  <c:v>3.5009051545878E-7</c:v>
                </c:pt>
                <c:pt idx="273">
                  <c:v>6.12754353288085E-7</c:v>
                </c:pt>
                <c:pt idx="274">
                  <c:v>3.50753719422995E-7</c:v>
                </c:pt>
                <c:pt idx="275">
                  <c:v>6.74142092146391E-7</c:v>
                </c:pt>
                <c:pt idx="276">
                  <c:v>7.21865860437016E-7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Analysis!$AU$99</c:f>
              <c:strCache>
                <c:ptCount val="1"/>
                <c:pt idx="0">
                  <c:v>Ecomp</c:v>
                </c:pt>
              </c:strCache>
            </c:strRef>
          </c:tx>
          <c:marker>
            <c:symbol val="none"/>
          </c:marker>
          <c:xVal>
            <c:numRef>
              <c:f>Analysis!$AM$100:$AM$376</c:f>
              <c:numCache>
                <c:formatCode>General</c:formatCode>
                <c:ptCount val="277"/>
                <c:pt idx="0">
                  <c:v>0.000412</c:v>
                </c:pt>
                <c:pt idx="1">
                  <c:v>0.000932</c:v>
                </c:pt>
                <c:pt idx="2">
                  <c:v>0.001996</c:v>
                </c:pt>
                <c:pt idx="3">
                  <c:v>0.004148</c:v>
                </c:pt>
                <c:pt idx="4">
                  <c:v>0.008464</c:v>
                </c:pt>
                <c:pt idx="5">
                  <c:v>0.017132</c:v>
                </c:pt>
                <c:pt idx="6">
                  <c:v>0.034504</c:v>
                </c:pt>
                <c:pt idx="7">
                  <c:v>0.069284</c:v>
                </c:pt>
                <c:pt idx="8">
                  <c:v>0.13888</c:v>
                </c:pt>
                <c:pt idx="9">
                  <c:v>0.278108</c:v>
                </c:pt>
                <c:pt idx="10">
                  <c:v>0.5566</c:v>
                </c:pt>
                <c:pt idx="11">
                  <c:v>1.11362</c:v>
                </c:pt>
                <c:pt idx="12">
                  <c:v>2.141344</c:v>
                </c:pt>
                <c:pt idx="13">
                  <c:v>2.227696</c:v>
                </c:pt>
                <c:pt idx="14">
                  <c:v>4.432392</c:v>
                </c:pt>
                <c:pt idx="15">
                  <c:v>4.455884</c:v>
                </c:pt>
                <c:pt idx="16">
                  <c:v>6.452372</c:v>
                </c:pt>
                <c:pt idx="17">
                  <c:v>6.543064</c:v>
                </c:pt>
                <c:pt idx="18">
                  <c:v>6.580744</c:v>
                </c:pt>
                <c:pt idx="19">
                  <c:v>6.667744</c:v>
                </c:pt>
                <c:pt idx="20">
                  <c:v>6.821552</c:v>
                </c:pt>
                <c:pt idx="21">
                  <c:v>6.988364</c:v>
                </c:pt>
                <c:pt idx="22">
                  <c:v>7.052952</c:v>
                </c:pt>
                <c:pt idx="23">
                  <c:v>7.180288</c:v>
                </c:pt>
                <c:pt idx="24">
                  <c:v>7.234264</c:v>
                </c:pt>
                <c:pt idx="25">
                  <c:v>7.382584</c:v>
                </c:pt>
                <c:pt idx="26">
                  <c:v>7.498304</c:v>
                </c:pt>
                <c:pt idx="27">
                  <c:v>7.49916</c:v>
                </c:pt>
                <c:pt idx="28">
                  <c:v>7.517952</c:v>
                </c:pt>
                <c:pt idx="29">
                  <c:v>7.51844</c:v>
                </c:pt>
                <c:pt idx="30">
                  <c:v>7.54272</c:v>
                </c:pt>
                <c:pt idx="31">
                  <c:v>7.546736</c:v>
                </c:pt>
                <c:pt idx="32">
                  <c:v>7.546736</c:v>
                </c:pt>
                <c:pt idx="33">
                  <c:v>7.563336</c:v>
                </c:pt>
                <c:pt idx="34">
                  <c:v>7.631068</c:v>
                </c:pt>
                <c:pt idx="35">
                  <c:v>7.696448</c:v>
                </c:pt>
                <c:pt idx="36">
                  <c:v>7.74556</c:v>
                </c:pt>
                <c:pt idx="37">
                  <c:v>7.805272</c:v>
                </c:pt>
                <c:pt idx="38">
                  <c:v>8.072468</c:v>
                </c:pt>
                <c:pt idx="39">
                  <c:v>8.088272</c:v>
                </c:pt>
                <c:pt idx="40">
                  <c:v>8.122208000000001</c:v>
                </c:pt>
                <c:pt idx="41">
                  <c:v>8.240344</c:v>
                </c:pt>
                <c:pt idx="42">
                  <c:v>8.240344</c:v>
                </c:pt>
                <c:pt idx="43">
                  <c:v>8.243872</c:v>
                </c:pt>
                <c:pt idx="44">
                  <c:v>8.339788</c:v>
                </c:pt>
                <c:pt idx="45">
                  <c:v>8.351744</c:v>
                </c:pt>
                <c:pt idx="46">
                  <c:v>8.3918</c:v>
                </c:pt>
                <c:pt idx="47">
                  <c:v>8.393568</c:v>
                </c:pt>
                <c:pt idx="48">
                  <c:v>8.420416</c:v>
                </c:pt>
                <c:pt idx="49">
                  <c:v>8.532928</c:v>
                </c:pt>
                <c:pt idx="50">
                  <c:v>8.546576</c:v>
                </c:pt>
                <c:pt idx="51">
                  <c:v>8.573968000000001</c:v>
                </c:pt>
                <c:pt idx="52">
                  <c:v>8.649544</c:v>
                </c:pt>
                <c:pt idx="53">
                  <c:v>8.658944</c:v>
                </c:pt>
                <c:pt idx="54">
                  <c:v>8.827992</c:v>
                </c:pt>
                <c:pt idx="55">
                  <c:v>8.8368</c:v>
                </c:pt>
                <c:pt idx="56">
                  <c:v>8.880636</c:v>
                </c:pt>
                <c:pt idx="57">
                  <c:v>8.886088</c:v>
                </c:pt>
                <c:pt idx="58">
                  <c:v>8.890356</c:v>
                </c:pt>
                <c:pt idx="59">
                  <c:v>8.890768</c:v>
                </c:pt>
                <c:pt idx="60">
                  <c:v>8.896288</c:v>
                </c:pt>
                <c:pt idx="61">
                  <c:v>8.912296</c:v>
                </c:pt>
                <c:pt idx="62">
                  <c:v>8.93048</c:v>
                </c:pt>
                <c:pt idx="63">
                  <c:v>8.972432</c:v>
                </c:pt>
                <c:pt idx="64">
                  <c:v>8.99886</c:v>
                </c:pt>
                <c:pt idx="65">
                  <c:v>9.023584</c:v>
                </c:pt>
                <c:pt idx="66">
                  <c:v>9.030620000000001</c:v>
                </c:pt>
                <c:pt idx="67">
                  <c:v>9.030620000000001</c:v>
                </c:pt>
                <c:pt idx="68">
                  <c:v>9.261096</c:v>
                </c:pt>
                <c:pt idx="69">
                  <c:v>9.286312000000001</c:v>
                </c:pt>
                <c:pt idx="70">
                  <c:v>9.32528</c:v>
                </c:pt>
                <c:pt idx="71">
                  <c:v>9.462432</c:v>
                </c:pt>
                <c:pt idx="72">
                  <c:v>9.499388</c:v>
                </c:pt>
                <c:pt idx="73">
                  <c:v>9.634792</c:v>
                </c:pt>
                <c:pt idx="74">
                  <c:v>9.634792</c:v>
                </c:pt>
                <c:pt idx="75">
                  <c:v>9.63702</c:v>
                </c:pt>
                <c:pt idx="76">
                  <c:v>9.818676</c:v>
                </c:pt>
                <c:pt idx="77">
                  <c:v>9.871208</c:v>
                </c:pt>
                <c:pt idx="78">
                  <c:v>9.871208</c:v>
                </c:pt>
                <c:pt idx="79">
                  <c:v>10.009744</c:v>
                </c:pt>
                <c:pt idx="80">
                  <c:v>10.034712</c:v>
                </c:pt>
                <c:pt idx="81">
                  <c:v>10.034712</c:v>
                </c:pt>
                <c:pt idx="82">
                  <c:v>10.045128</c:v>
                </c:pt>
                <c:pt idx="83">
                  <c:v>10.160468</c:v>
                </c:pt>
                <c:pt idx="84">
                  <c:v>10.171976</c:v>
                </c:pt>
                <c:pt idx="85">
                  <c:v>10.228944</c:v>
                </c:pt>
                <c:pt idx="86">
                  <c:v>10.333596</c:v>
                </c:pt>
                <c:pt idx="87">
                  <c:v>10.581856</c:v>
                </c:pt>
                <c:pt idx="88">
                  <c:v>10.581856</c:v>
                </c:pt>
                <c:pt idx="89">
                  <c:v>10.695852</c:v>
                </c:pt>
                <c:pt idx="90">
                  <c:v>10.748724</c:v>
                </c:pt>
                <c:pt idx="91">
                  <c:v>10.852616</c:v>
                </c:pt>
                <c:pt idx="92">
                  <c:v>10.942044</c:v>
                </c:pt>
                <c:pt idx="93">
                  <c:v>11.241432</c:v>
                </c:pt>
                <c:pt idx="94">
                  <c:v>11.241432</c:v>
                </c:pt>
                <c:pt idx="95">
                  <c:v>11.371188</c:v>
                </c:pt>
                <c:pt idx="96">
                  <c:v>11.533452</c:v>
                </c:pt>
                <c:pt idx="97">
                  <c:v>11.533452</c:v>
                </c:pt>
                <c:pt idx="98">
                  <c:v>11.533452</c:v>
                </c:pt>
                <c:pt idx="99">
                  <c:v>11.533452</c:v>
                </c:pt>
                <c:pt idx="100">
                  <c:v>11.533452</c:v>
                </c:pt>
                <c:pt idx="101">
                  <c:v>11.535568</c:v>
                </c:pt>
                <c:pt idx="102">
                  <c:v>11.542256</c:v>
                </c:pt>
                <c:pt idx="103">
                  <c:v>11.6688</c:v>
                </c:pt>
                <c:pt idx="104">
                  <c:v>11.678408</c:v>
                </c:pt>
                <c:pt idx="105">
                  <c:v>11.722128</c:v>
                </c:pt>
                <c:pt idx="106">
                  <c:v>11.737704</c:v>
                </c:pt>
                <c:pt idx="107">
                  <c:v>11.847408</c:v>
                </c:pt>
                <c:pt idx="108">
                  <c:v>11.85256</c:v>
                </c:pt>
                <c:pt idx="109">
                  <c:v>11.886884</c:v>
                </c:pt>
                <c:pt idx="110">
                  <c:v>11.902296</c:v>
                </c:pt>
                <c:pt idx="111">
                  <c:v>11.903084</c:v>
                </c:pt>
                <c:pt idx="112">
                  <c:v>11.967132</c:v>
                </c:pt>
                <c:pt idx="113">
                  <c:v>11.97396</c:v>
                </c:pt>
                <c:pt idx="114">
                  <c:v>12.014472</c:v>
                </c:pt>
                <c:pt idx="115">
                  <c:v>12.412816</c:v>
                </c:pt>
                <c:pt idx="116">
                  <c:v>12.504792</c:v>
                </c:pt>
                <c:pt idx="117">
                  <c:v>12.601128</c:v>
                </c:pt>
                <c:pt idx="118">
                  <c:v>12.601128</c:v>
                </c:pt>
                <c:pt idx="119">
                  <c:v>12.630612</c:v>
                </c:pt>
                <c:pt idx="120">
                  <c:v>13.024928</c:v>
                </c:pt>
                <c:pt idx="121">
                  <c:v>13.040132</c:v>
                </c:pt>
                <c:pt idx="122">
                  <c:v>13.160064</c:v>
                </c:pt>
                <c:pt idx="123">
                  <c:v>13.31024</c:v>
                </c:pt>
                <c:pt idx="124">
                  <c:v>13.31024</c:v>
                </c:pt>
                <c:pt idx="125">
                  <c:v>13.31036</c:v>
                </c:pt>
                <c:pt idx="126">
                  <c:v>13.31036</c:v>
                </c:pt>
                <c:pt idx="127">
                  <c:v>13.31036</c:v>
                </c:pt>
                <c:pt idx="128">
                  <c:v>13.31036</c:v>
                </c:pt>
                <c:pt idx="129">
                  <c:v>13.31036</c:v>
                </c:pt>
                <c:pt idx="130">
                  <c:v>13.31036</c:v>
                </c:pt>
                <c:pt idx="131">
                  <c:v>13.31036</c:v>
                </c:pt>
                <c:pt idx="132">
                  <c:v>13.31036</c:v>
                </c:pt>
                <c:pt idx="133">
                  <c:v>13.31036</c:v>
                </c:pt>
                <c:pt idx="134">
                  <c:v>13.31036</c:v>
                </c:pt>
                <c:pt idx="135">
                  <c:v>13.31036</c:v>
                </c:pt>
                <c:pt idx="136">
                  <c:v>13.31036</c:v>
                </c:pt>
                <c:pt idx="137">
                  <c:v>13.495656</c:v>
                </c:pt>
                <c:pt idx="138">
                  <c:v>13.6632</c:v>
                </c:pt>
                <c:pt idx="139">
                  <c:v>13.70828</c:v>
                </c:pt>
                <c:pt idx="140">
                  <c:v>13.70828</c:v>
                </c:pt>
                <c:pt idx="141">
                  <c:v>13.9994</c:v>
                </c:pt>
                <c:pt idx="142">
                  <c:v>14.161792</c:v>
                </c:pt>
                <c:pt idx="143">
                  <c:v>14.17872</c:v>
                </c:pt>
                <c:pt idx="144">
                  <c:v>14.201784</c:v>
                </c:pt>
                <c:pt idx="145">
                  <c:v>14.275072</c:v>
                </c:pt>
                <c:pt idx="146">
                  <c:v>14.318808</c:v>
                </c:pt>
                <c:pt idx="147">
                  <c:v>14.702168</c:v>
                </c:pt>
                <c:pt idx="148">
                  <c:v>14.721016</c:v>
                </c:pt>
                <c:pt idx="149">
                  <c:v>14.85832</c:v>
                </c:pt>
                <c:pt idx="150">
                  <c:v>14.927192</c:v>
                </c:pt>
                <c:pt idx="151">
                  <c:v>14.974296</c:v>
                </c:pt>
                <c:pt idx="152">
                  <c:v>15.1188</c:v>
                </c:pt>
                <c:pt idx="153">
                  <c:v>15.127864</c:v>
                </c:pt>
                <c:pt idx="154">
                  <c:v>15.14544</c:v>
                </c:pt>
                <c:pt idx="155">
                  <c:v>15.381064</c:v>
                </c:pt>
                <c:pt idx="156">
                  <c:v>15.424412</c:v>
                </c:pt>
                <c:pt idx="157">
                  <c:v>15.47624</c:v>
                </c:pt>
                <c:pt idx="158">
                  <c:v>15.662688</c:v>
                </c:pt>
                <c:pt idx="159">
                  <c:v>15.908352</c:v>
                </c:pt>
                <c:pt idx="160">
                  <c:v>16.338912</c:v>
                </c:pt>
                <c:pt idx="161">
                  <c:v>16.400352</c:v>
                </c:pt>
                <c:pt idx="162">
                  <c:v>16.47988</c:v>
                </c:pt>
                <c:pt idx="163">
                  <c:v>16.481364</c:v>
                </c:pt>
                <c:pt idx="164">
                  <c:v>16.496104</c:v>
                </c:pt>
                <c:pt idx="165">
                  <c:v>16.657608</c:v>
                </c:pt>
                <c:pt idx="166">
                  <c:v>16.724416</c:v>
                </c:pt>
                <c:pt idx="167">
                  <c:v>17.105688</c:v>
                </c:pt>
                <c:pt idx="168">
                  <c:v>17.448556</c:v>
                </c:pt>
                <c:pt idx="169">
                  <c:v>17.672768</c:v>
                </c:pt>
                <c:pt idx="170">
                  <c:v>17.825156</c:v>
                </c:pt>
                <c:pt idx="171">
                  <c:v>17.909816</c:v>
                </c:pt>
                <c:pt idx="172">
                  <c:v>17.98266</c:v>
                </c:pt>
                <c:pt idx="173">
                  <c:v>18.006696</c:v>
                </c:pt>
                <c:pt idx="174">
                  <c:v>18.26872</c:v>
                </c:pt>
                <c:pt idx="175">
                  <c:v>18.27184</c:v>
                </c:pt>
                <c:pt idx="176">
                  <c:v>18.289216</c:v>
                </c:pt>
                <c:pt idx="177">
                  <c:v>18.331216</c:v>
                </c:pt>
                <c:pt idx="178">
                  <c:v>18.3328</c:v>
                </c:pt>
                <c:pt idx="179">
                  <c:v>18.459416</c:v>
                </c:pt>
                <c:pt idx="180">
                  <c:v>18.739728</c:v>
                </c:pt>
                <c:pt idx="181">
                  <c:v>18.739728</c:v>
                </c:pt>
                <c:pt idx="182">
                  <c:v>19.329648</c:v>
                </c:pt>
                <c:pt idx="183">
                  <c:v>19.410668</c:v>
                </c:pt>
                <c:pt idx="184">
                  <c:v>19.587856</c:v>
                </c:pt>
                <c:pt idx="185">
                  <c:v>19.743184</c:v>
                </c:pt>
                <c:pt idx="186">
                  <c:v>19.964476</c:v>
                </c:pt>
                <c:pt idx="187">
                  <c:v>20.003072</c:v>
                </c:pt>
                <c:pt idx="188">
                  <c:v>20.060744</c:v>
                </c:pt>
                <c:pt idx="189">
                  <c:v>20.078368</c:v>
                </c:pt>
                <c:pt idx="190">
                  <c:v>20.170696</c:v>
                </c:pt>
                <c:pt idx="191">
                  <c:v>20.563468</c:v>
                </c:pt>
                <c:pt idx="192">
                  <c:v>20.904428</c:v>
                </c:pt>
                <c:pt idx="193">
                  <c:v>21.000496</c:v>
                </c:pt>
                <c:pt idx="194">
                  <c:v>21.163712</c:v>
                </c:pt>
                <c:pt idx="195">
                  <c:v>21.21642</c:v>
                </c:pt>
                <c:pt idx="196">
                  <c:v>21.249488</c:v>
                </c:pt>
                <c:pt idx="197">
                  <c:v>21.249488</c:v>
                </c:pt>
                <c:pt idx="198">
                  <c:v>21.508056</c:v>
                </c:pt>
                <c:pt idx="199">
                  <c:v>21.77872</c:v>
                </c:pt>
                <c:pt idx="200">
                  <c:v>21.797008</c:v>
                </c:pt>
                <c:pt idx="201">
                  <c:v>21.861984</c:v>
                </c:pt>
                <c:pt idx="202">
                  <c:v>22.035544</c:v>
                </c:pt>
                <c:pt idx="203">
                  <c:v>22.134812</c:v>
                </c:pt>
                <c:pt idx="204">
                  <c:v>22.23156</c:v>
                </c:pt>
                <c:pt idx="205">
                  <c:v>22.517248</c:v>
                </c:pt>
                <c:pt idx="206">
                  <c:v>22.578608</c:v>
                </c:pt>
                <c:pt idx="207">
                  <c:v>23.070884</c:v>
                </c:pt>
                <c:pt idx="208">
                  <c:v>23.294416</c:v>
                </c:pt>
                <c:pt idx="209">
                  <c:v>23.353488</c:v>
                </c:pt>
                <c:pt idx="210">
                  <c:v>23.354664</c:v>
                </c:pt>
                <c:pt idx="211">
                  <c:v>23.371844</c:v>
                </c:pt>
                <c:pt idx="212">
                  <c:v>23.403972</c:v>
                </c:pt>
                <c:pt idx="213">
                  <c:v>23.450524</c:v>
                </c:pt>
                <c:pt idx="214">
                  <c:v>24.088992</c:v>
                </c:pt>
                <c:pt idx="215">
                  <c:v>24.204992</c:v>
                </c:pt>
                <c:pt idx="216">
                  <c:v>24.204992</c:v>
                </c:pt>
                <c:pt idx="217">
                  <c:v>24.365624</c:v>
                </c:pt>
                <c:pt idx="218">
                  <c:v>24.415672</c:v>
                </c:pt>
                <c:pt idx="219">
                  <c:v>24.480188</c:v>
                </c:pt>
                <c:pt idx="220">
                  <c:v>24.539632</c:v>
                </c:pt>
                <c:pt idx="221">
                  <c:v>24.605092</c:v>
                </c:pt>
                <c:pt idx="222">
                  <c:v>24.790952</c:v>
                </c:pt>
                <c:pt idx="223">
                  <c:v>25.25552</c:v>
                </c:pt>
                <c:pt idx="224">
                  <c:v>25.554096</c:v>
                </c:pt>
                <c:pt idx="225">
                  <c:v>25.638172</c:v>
                </c:pt>
                <c:pt idx="226">
                  <c:v>26.006968</c:v>
                </c:pt>
                <c:pt idx="227">
                  <c:v>26.3168</c:v>
                </c:pt>
                <c:pt idx="228">
                  <c:v>26.605828</c:v>
                </c:pt>
                <c:pt idx="229">
                  <c:v>26.82336</c:v>
                </c:pt>
                <c:pt idx="230">
                  <c:v>26.994992</c:v>
                </c:pt>
                <c:pt idx="231">
                  <c:v>27.331084</c:v>
                </c:pt>
                <c:pt idx="232">
                  <c:v>27.354032</c:v>
                </c:pt>
                <c:pt idx="233">
                  <c:v>27.477812</c:v>
                </c:pt>
                <c:pt idx="234">
                  <c:v>27.5272</c:v>
                </c:pt>
                <c:pt idx="235">
                  <c:v>27.908452</c:v>
                </c:pt>
                <c:pt idx="236">
                  <c:v>27.941312</c:v>
                </c:pt>
                <c:pt idx="237">
                  <c:v>28.367104</c:v>
                </c:pt>
                <c:pt idx="238">
                  <c:v>28.608836</c:v>
                </c:pt>
                <c:pt idx="239">
                  <c:v>28.728456</c:v>
                </c:pt>
                <c:pt idx="240">
                  <c:v>28.984216</c:v>
                </c:pt>
                <c:pt idx="241">
                  <c:v>29.19786</c:v>
                </c:pt>
                <c:pt idx="242">
                  <c:v>29.405088</c:v>
                </c:pt>
                <c:pt idx="243">
                  <c:v>29.424712</c:v>
                </c:pt>
                <c:pt idx="244">
                  <c:v>29.5946</c:v>
                </c:pt>
                <c:pt idx="245">
                  <c:v>29.648688</c:v>
                </c:pt>
                <c:pt idx="246">
                  <c:v>29.742912</c:v>
                </c:pt>
                <c:pt idx="247">
                  <c:v>30.211848</c:v>
                </c:pt>
                <c:pt idx="248">
                  <c:v>30.54226</c:v>
                </c:pt>
                <c:pt idx="249">
                  <c:v>30.674248</c:v>
                </c:pt>
                <c:pt idx="250">
                  <c:v>30.95396</c:v>
                </c:pt>
                <c:pt idx="251">
                  <c:v>31.280808</c:v>
                </c:pt>
                <c:pt idx="252">
                  <c:v>31.6608</c:v>
                </c:pt>
                <c:pt idx="253">
                  <c:v>32.854596</c:v>
                </c:pt>
                <c:pt idx="254">
                  <c:v>33.012384</c:v>
                </c:pt>
                <c:pt idx="255">
                  <c:v>33.012384</c:v>
                </c:pt>
                <c:pt idx="256">
                  <c:v>33.128048</c:v>
                </c:pt>
                <c:pt idx="257">
                  <c:v>33.225288</c:v>
                </c:pt>
                <c:pt idx="258">
                  <c:v>33.388024</c:v>
                </c:pt>
                <c:pt idx="259">
                  <c:v>33.388024</c:v>
                </c:pt>
                <c:pt idx="260">
                  <c:v>33.428136</c:v>
                </c:pt>
                <c:pt idx="261">
                  <c:v>34.193872</c:v>
                </c:pt>
                <c:pt idx="262">
                  <c:v>34.535664</c:v>
                </c:pt>
                <c:pt idx="263">
                  <c:v>34.61448</c:v>
                </c:pt>
                <c:pt idx="264">
                  <c:v>34.614888</c:v>
                </c:pt>
                <c:pt idx="265">
                  <c:v>34.65158</c:v>
                </c:pt>
                <c:pt idx="266">
                  <c:v>34.996952</c:v>
                </c:pt>
                <c:pt idx="267">
                  <c:v>35.650912</c:v>
                </c:pt>
                <c:pt idx="268">
                  <c:v>35.893404</c:v>
                </c:pt>
                <c:pt idx="269">
                  <c:v>35.995176</c:v>
                </c:pt>
                <c:pt idx="270">
                  <c:v>38.060788</c:v>
                </c:pt>
                <c:pt idx="271">
                  <c:v>38.169924</c:v>
                </c:pt>
                <c:pt idx="272">
                  <c:v>38.241056</c:v>
                </c:pt>
                <c:pt idx="273">
                  <c:v>38.3248</c:v>
                </c:pt>
                <c:pt idx="274">
                  <c:v>38.642472</c:v>
                </c:pt>
                <c:pt idx="275">
                  <c:v>38.94822</c:v>
                </c:pt>
                <c:pt idx="276">
                  <c:v>38.958456</c:v>
                </c:pt>
              </c:numCache>
            </c:numRef>
          </c:xVal>
          <c:yVal>
            <c:numRef>
              <c:f>Analysis!$AU$100:$AU$376</c:f>
              <c:numCache>
                <c:formatCode>0.00E+00</c:formatCode>
                <c:ptCount val="277"/>
                <c:pt idx="0">
                  <c:v>1.64320270345181E-7</c:v>
                </c:pt>
                <c:pt idx="1">
                  <c:v>3.9906351369544E-7</c:v>
                </c:pt>
                <c:pt idx="2">
                  <c:v>8.84199549952641E-7</c:v>
                </c:pt>
                <c:pt idx="3">
                  <c:v>1.87012117202373E-6</c:v>
                </c:pt>
                <c:pt idx="4">
                  <c:v>3.84978919094424E-6</c:v>
                </c:pt>
                <c:pt idx="5">
                  <c:v>7.8325995531203E-6</c:v>
                </c:pt>
                <c:pt idx="6">
                  <c:v>1.58216946018074E-5</c:v>
                </c:pt>
                <c:pt idx="7">
                  <c:v>3.18233590235167E-5</c:v>
                </c:pt>
                <c:pt idx="8">
                  <c:v>6.38501621912704E-5</c:v>
                </c:pt>
                <c:pt idx="9">
                  <c:v>0.000127927242851113</c:v>
                </c:pt>
                <c:pt idx="10">
                  <c:v>0.000256104878495132</c:v>
                </c:pt>
                <c:pt idx="11">
                  <c:v>0.000512483624107507</c:v>
                </c:pt>
                <c:pt idx="12">
                  <c:v>0.000523610453842309</c:v>
                </c:pt>
                <c:pt idx="13">
                  <c:v>0.00102526458965659</c:v>
                </c:pt>
                <c:pt idx="14">
                  <c:v>0.00266379590256573</c:v>
                </c:pt>
                <c:pt idx="15">
                  <c:v>0.00205084999507909</c:v>
                </c:pt>
                <c:pt idx="16">
                  <c:v>0.00402894523426916</c:v>
                </c:pt>
                <c:pt idx="17">
                  <c:v>0.00422555052534978</c:v>
                </c:pt>
                <c:pt idx="18">
                  <c:v>0.00425012031815377</c:v>
                </c:pt>
                <c:pt idx="19">
                  <c:v>0.00422382907489855</c:v>
                </c:pt>
                <c:pt idx="20">
                  <c:v>0.00416141867126649</c:v>
                </c:pt>
                <c:pt idx="21">
                  <c:v>0.00433149797584853</c:v>
                </c:pt>
                <c:pt idx="22">
                  <c:v>0.00444858790563164</c:v>
                </c:pt>
                <c:pt idx="23">
                  <c:v>0.00456805656694736</c:v>
                </c:pt>
                <c:pt idx="24">
                  <c:v>0.00459323669218407</c:v>
                </c:pt>
                <c:pt idx="25">
                  <c:v>0.0043236340771963</c:v>
                </c:pt>
                <c:pt idx="26">
                  <c:v>0.00437969858848312</c:v>
                </c:pt>
                <c:pt idx="27">
                  <c:v>0.00456786877235269</c:v>
                </c:pt>
                <c:pt idx="28">
                  <c:v>0.00442695240336952</c:v>
                </c:pt>
                <c:pt idx="29">
                  <c:v>0.00476168844361222</c:v>
                </c:pt>
                <c:pt idx="30">
                  <c:v>0.00416227157171733</c:v>
                </c:pt>
                <c:pt idx="31">
                  <c:v>0.00437673299884213</c:v>
                </c:pt>
                <c:pt idx="32">
                  <c:v>0.00437673299884213</c:v>
                </c:pt>
                <c:pt idx="33">
                  <c:v>0.00474930964991288</c:v>
                </c:pt>
                <c:pt idx="34">
                  <c:v>0.00477545222244732</c:v>
                </c:pt>
                <c:pt idx="35">
                  <c:v>0.00437087224253315</c:v>
                </c:pt>
                <c:pt idx="36">
                  <c:v>0.00492663469593966</c:v>
                </c:pt>
                <c:pt idx="37">
                  <c:v>0.00378285606749031</c:v>
                </c:pt>
                <c:pt idx="38">
                  <c:v>0.00438010547677159</c:v>
                </c:pt>
                <c:pt idx="39">
                  <c:v>0.00442886947319022</c:v>
                </c:pt>
                <c:pt idx="40">
                  <c:v>0.00424246768842056</c:v>
                </c:pt>
                <c:pt idx="41">
                  <c:v>0.00534273274432755</c:v>
                </c:pt>
                <c:pt idx="42">
                  <c:v>0.00534273274432755</c:v>
                </c:pt>
                <c:pt idx="43">
                  <c:v>0.00433430706999396</c:v>
                </c:pt>
                <c:pt idx="44">
                  <c:v>0.00470205583502647</c:v>
                </c:pt>
                <c:pt idx="45">
                  <c:v>0.00447101371014637</c:v>
                </c:pt>
                <c:pt idx="46">
                  <c:v>0.00529357750917001</c:v>
                </c:pt>
                <c:pt idx="47">
                  <c:v>0.00525428931500795</c:v>
                </c:pt>
                <c:pt idx="48">
                  <c:v>0.00519285700822319</c:v>
                </c:pt>
                <c:pt idx="49">
                  <c:v>0.00544004946824579</c:v>
                </c:pt>
                <c:pt idx="50">
                  <c:v>0.00449500446961676</c:v>
                </c:pt>
                <c:pt idx="51">
                  <c:v>0.00529298282628686</c:v>
                </c:pt>
                <c:pt idx="52">
                  <c:v>0.00449894815610505</c:v>
                </c:pt>
                <c:pt idx="53">
                  <c:v>0.00467132794447192</c:v>
                </c:pt>
                <c:pt idx="54">
                  <c:v>0.00513787231585578</c:v>
                </c:pt>
                <c:pt idx="55">
                  <c:v>0.00488242471844203</c:v>
                </c:pt>
                <c:pt idx="56">
                  <c:v>0.00500811407570654</c:v>
                </c:pt>
                <c:pt idx="57">
                  <c:v>0.00560100508543629</c:v>
                </c:pt>
                <c:pt idx="58">
                  <c:v>0.00435791441550021</c:v>
                </c:pt>
                <c:pt idx="59">
                  <c:v>0.00567338425213595</c:v>
                </c:pt>
                <c:pt idx="60">
                  <c:v>0.005674088481866</c:v>
                </c:pt>
                <c:pt idx="61">
                  <c:v>0.00410204428024843</c:v>
                </c:pt>
                <c:pt idx="62">
                  <c:v>0.00452968387143438</c:v>
                </c:pt>
                <c:pt idx="63">
                  <c:v>0.00535375785199024</c:v>
                </c:pt>
                <c:pt idx="64">
                  <c:v>0.00473434085576191</c:v>
                </c:pt>
                <c:pt idx="65">
                  <c:v>0.00558616148768177</c:v>
                </c:pt>
                <c:pt idx="66">
                  <c:v>0.00475147711252648</c:v>
                </c:pt>
                <c:pt idx="67">
                  <c:v>0.00475147711252648</c:v>
                </c:pt>
                <c:pt idx="68">
                  <c:v>0.00577936300173381</c:v>
                </c:pt>
                <c:pt idx="69">
                  <c:v>0.00515641703208045</c:v>
                </c:pt>
                <c:pt idx="70">
                  <c:v>0.0057127115701719</c:v>
                </c:pt>
                <c:pt idx="71">
                  <c:v>0.00603212670139859</c:v>
                </c:pt>
                <c:pt idx="72">
                  <c:v>0.00533954023621799</c:v>
                </c:pt>
                <c:pt idx="73">
                  <c:v>0.00561694415165977</c:v>
                </c:pt>
                <c:pt idx="74">
                  <c:v>0.00561694415165977</c:v>
                </c:pt>
                <c:pt idx="75">
                  <c:v>0.00546717013762753</c:v>
                </c:pt>
                <c:pt idx="76">
                  <c:v>0.00626156474744914</c:v>
                </c:pt>
                <c:pt idx="77">
                  <c:v>0.00597823747750015</c:v>
                </c:pt>
                <c:pt idx="78">
                  <c:v>0.00597823747750015</c:v>
                </c:pt>
                <c:pt idx="79">
                  <c:v>0.00640302885066678</c:v>
                </c:pt>
                <c:pt idx="80">
                  <c:v>0.00584726639726027</c:v>
                </c:pt>
                <c:pt idx="81">
                  <c:v>0.00584726639726027</c:v>
                </c:pt>
                <c:pt idx="82">
                  <c:v>0.00642260643716219</c:v>
                </c:pt>
                <c:pt idx="83">
                  <c:v>0.00635957787632265</c:v>
                </c:pt>
                <c:pt idx="84">
                  <c:v>0.00553648199261408</c:v>
                </c:pt>
                <c:pt idx="85">
                  <c:v>0.00594645324235053</c:v>
                </c:pt>
                <c:pt idx="86">
                  <c:v>0.0066397361124864</c:v>
                </c:pt>
                <c:pt idx="87">
                  <c:v>0.00556778109172745</c:v>
                </c:pt>
                <c:pt idx="88">
                  <c:v>0.00556778109172745</c:v>
                </c:pt>
                <c:pt idx="89">
                  <c:v>0.00582332258643854</c:v>
                </c:pt>
                <c:pt idx="90">
                  <c:v>0.00684579373149926</c:v>
                </c:pt>
                <c:pt idx="91">
                  <c:v>0.00685390019816962</c:v>
                </c:pt>
                <c:pt idx="92">
                  <c:v>0.006854557479251</c:v>
                </c:pt>
                <c:pt idx="93">
                  <c:v>0.00655666047866475</c:v>
                </c:pt>
                <c:pt idx="94">
                  <c:v>0.00655666047866475</c:v>
                </c:pt>
                <c:pt idx="95">
                  <c:v>0.00609283130412897</c:v>
                </c:pt>
                <c:pt idx="96">
                  <c:v>0.00599687609102216</c:v>
                </c:pt>
                <c:pt idx="97">
                  <c:v>0.00599687609102216</c:v>
                </c:pt>
                <c:pt idx="98">
                  <c:v>0.00599687609102216</c:v>
                </c:pt>
                <c:pt idx="99">
                  <c:v>0.00599687609102216</c:v>
                </c:pt>
                <c:pt idx="100">
                  <c:v>0.00599687609102216</c:v>
                </c:pt>
                <c:pt idx="101">
                  <c:v>0.00581258699544265</c:v>
                </c:pt>
                <c:pt idx="102">
                  <c:v>0.00438925263848747</c:v>
                </c:pt>
                <c:pt idx="103">
                  <c:v>0.00739597712048882</c:v>
                </c:pt>
                <c:pt idx="104">
                  <c:v>0.00738020237453568</c:v>
                </c:pt>
                <c:pt idx="105">
                  <c:v>0.00568606038727686</c:v>
                </c:pt>
                <c:pt idx="106">
                  <c:v>0.00747161921827105</c:v>
                </c:pt>
                <c:pt idx="107">
                  <c:v>0.00672581645982294</c:v>
                </c:pt>
                <c:pt idx="108">
                  <c:v>0.0076046638638272</c:v>
                </c:pt>
                <c:pt idx="109">
                  <c:v>0.00588041214322132</c:v>
                </c:pt>
                <c:pt idx="110">
                  <c:v>0.00757894382913079</c:v>
                </c:pt>
                <c:pt idx="111">
                  <c:v>0.00674258495217293</c:v>
                </c:pt>
                <c:pt idx="112">
                  <c:v>0.0075158604948678</c:v>
                </c:pt>
                <c:pt idx="113">
                  <c:v>0.00679933804364024</c:v>
                </c:pt>
                <c:pt idx="114">
                  <c:v>0.00761996912329364</c:v>
                </c:pt>
                <c:pt idx="115">
                  <c:v>0.00708508316899574</c:v>
                </c:pt>
                <c:pt idx="116">
                  <c:v>0.00794336706488251</c:v>
                </c:pt>
                <c:pt idx="117">
                  <c:v>0.00799033918787689</c:v>
                </c:pt>
                <c:pt idx="118">
                  <c:v>0.00799033918787689</c:v>
                </c:pt>
                <c:pt idx="119">
                  <c:v>0.00794176298605295</c:v>
                </c:pt>
                <c:pt idx="120">
                  <c:v>0.00742151718536533</c:v>
                </c:pt>
                <c:pt idx="121">
                  <c:v>0.00719887886859716</c:v>
                </c:pt>
                <c:pt idx="122">
                  <c:v>0.00790910237612815</c:v>
                </c:pt>
                <c:pt idx="123">
                  <c:v>0.00815466728299685</c:v>
                </c:pt>
                <c:pt idx="124">
                  <c:v>0.00815466728299685</c:v>
                </c:pt>
                <c:pt idx="125">
                  <c:v>0.00815474553074464</c:v>
                </c:pt>
                <c:pt idx="126">
                  <c:v>0.00815474553074464</c:v>
                </c:pt>
                <c:pt idx="127">
                  <c:v>0.00815474553074464</c:v>
                </c:pt>
                <c:pt idx="128">
                  <c:v>0.00815474553074464</c:v>
                </c:pt>
                <c:pt idx="129">
                  <c:v>0.00815474553074464</c:v>
                </c:pt>
                <c:pt idx="130">
                  <c:v>0.00815474553074464</c:v>
                </c:pt>
                <c:pt idx="131">
                  <c:v>0.00815474553074464</c:v>
                </c:pt>
                <c:pt idx="132">
                  <c:v>0.00815474553074464</c:v>
                </c:pt>
                <c:pt idx="133">
                  <c:v>0.00815474553074464</c:v>
                </c:pt>
                <c:pt idx="134">
                  <c:v>0.00815474553074464</c:v>
                </c:pt>
                <c:pt idx="135">
                  <c:v>0.00815474553074464</c:v>
                </c:pt>
                <c:pt idx="136">
                  <c:v>0.00815474553074464</c:v>
                </c:pt>
                <c:pt idx="137">
                  <c:v>0.00858337104355265</c:v>
                </c:pt>
                <c:pt idx="138">
                  <c:v>0.00806127859601734</c:v>
                </c:pt>
                <c:pt idx="139">
                  <c:v>0.0082677352785439</c:v>
                </c:pt>
                <c:pt idx="140">
                  <c:v>0.0082677352785439</c:v>
                </c:pt>
                <c:pt idx="141">
                  <c:v>0.00782438353960304</c:v>
                </c:pt>
                <c:pt idx="142">
                  <c:v>0.00845064721376242</c:v>
                </c:pt>
                <c:pt idx="143">
                  <c:v>0.00894481304011383</c:v>
                </c:pt>
                <c:pt idx="144">
                  <c:v>0.00892788805226827</c:v>
                </c:pt>
                <c:pt idx="145">
                  <c:v>0.00918429809697976</c:v>
                </c:pt>
                <c:pt idx="146">
                  <c:v>0.00903615946087619</c:v>
                </c:pt>
                <c:pt idx="147">
                  <c:v>0.00909429753747927</c:v>
                </c:pt>
                <c:pt idx="148">
                  <c:v>0.0080866934644974</c:v>
                </c:pt>
                <c:pt idx="149">
                  <c:v>0.00898996199058486</c:v>
                </c:pt>
                <c:pt idx="150">
                  <c:v>0.00750345822684412</c:v>
                </c:pt>
                <c:pt idx="151">
                  <c:v>0.00962273587735982</c:v>
                </c:pt>
                <c:pt idx="152">
                  <c:v>0.00752579013406151</c:v>
                </c:pt>
                <c:pt idx="153">
                  <c:v>0.00691257818423241</c:v>
                </c:pt>
                <c:pt idx="154">
                  <c:v>0.00924199798619525</c:v>
                </c:pt>
                <c:pt idx="155">
                  <c:v>0.00707768093205542</c:v>
                </c:pt>
                <c:pt idx="156">
                  <c:v>0.00977103883373373</c:v>
                </c:pt>
                <c:pt idx="157">
                  <c:v>0.00773240331208363</c:v>
                </c:pt>
                <c:pt idx="158">
                  <c:v>0.00904719239331365</c:v>
                </c:pt>
                <c:pt idx="159">
                  <c:v>0.00855072608317741</c:v>
                </c:pt>
                <c:pt idx="160">
                  <c:v>0.0103960818430277</c:v>
                </c:pt>
                <c:pt idx="161">
                  <c:v>0.00947760977954591</c:v>
                </c:pt>
                <c:pt idx="162">
                  <c:v>0.0103103536105562</c:v>
                </c:pt>
                <c:pt idx="163">
                  <c:v>0.0104509413389986</c:v>
                </c:pt>
                <c:pt idx="164">
                  <c:v>0.010632554361604</c:v>
                </c:pt>
                <c:pt idx="165">
                  <c:v>0.0105658638061682</c:v>
                </c:pt>
                <c:pt idx="166">
                  <c:v>0.010859011168464</c:v>
                </c:pt>
                <c:pt idx="167">
                  <c:v>0.0095792770782409</c:v>
                </c:pt>
                <c:pt idx="168">
                  <c:v>0.0100784507604505</c:v>
                </c:pt>
                <c:pt idx="169">
                  <c:v>0.00727585900286649</c:v>
                </c:pt>
                <c:pt idx="170">
                  <c:v>0.00820445632491145</c:v>
                </c:pt>
                <c:pt idx="171">
                  <c:v>0.0113916827114996</c:v>
                </c:pt>
                <c:pt idx="172">
                  <c:v>0.011536261075079</c:v>
                </c:pt>
                <c:pt idx="173">
                  <c:v>0.0113471988668847</c:v>
                </c:pt>
                <c:pt idx="174">
                  <c:v>0.0117884144423111</c:v>
                </c:pt>
                <c:pt idx="175">
                  <c:v>0.0117904488837534</c:v>
                </c:pt>
                <c:pt idx="176">
                  <c:v>0.0116492742972026</c:v>
                </c:pt>
                <c:pt idx="177">
                  <c:v>0.0118291658693567</c:v>
                </c:pt>
                <c:pt idx="178">
                  <c:v>0.0116526545999068</c:v>
                </c:pt>
                <c:pt idx="179">
                  <c:v>0.00952962105749755</c:v>
                </c:pt>
                <c:pt idx="180">
                  <c:v>0.0100100309297886</c:v>
                </c:pt>
                <c:pt idx="181">
                  <c:v>0.0100100309297886</c:v>
                </c:pt>
                <c:pt idx="182">
                  <c:v>0.0121612962595982</c:v>
                </c:pt>
                <c:pt idx="183">
                  <c:v>0.00996398213021809</c:v>
                </c:pt>
                <c:pt idx="184">
                  <c:v>0.0121204822343544</c:v>
                </c:pt>
                <c:pt idx="185">
                  <c:v>0.0119569757405861</c:v>
                </c:pt>
                <c:pt idx="186">
                  <c:v>0.0105421077899411</c:v>
                </c:pt>
                <c:pt idx="187">
                  <c:v>0.0115960893030342</c:v>
                </c:pt>
                <c:pt idx="188">
                  <c:v>0.00966263440395458</c:v>
                </c:pt>
                <c:pt idx="189">
                  <c:v>0.0113830441601443</c:v>
                </c:pt>
                <c:pt idx="190">
                  <c:v>0.0128547982234279</c:v>
                </c:pt>
                <c:pt idx="191">
                  <c:v>0.0131424838929284</c:v>
                </c:pt>
                <c:pt idx="192">
                  <c:v>0.0101914874568984</c:v>
                </c:pt>
                <c:pt idx="193">
                  <c:v>0.0133958813993502</c:v>
                </c:pt>
                <c:pt idx="194">
                  <c:v>0.0111355621834549</c:v>
                </c:pt>
                <c:pt idx="195">
                  <c:v>0.0135124079453493</c:v>
                </c:pt>
                <c:pt idx="196">
                  <c:v>0.0129936566766443</c:v>
                </c:pt>
                <c:pt idx="197">
                  <c:v>0.0129936566766443</c:v>
                </c:pt>
                <c:pt idx="198">
                  <c:v>0.0137025734467873</c:v>
                </c:pt>
                <c:pt idx="199">
                  <c:v>0.0133284474903104</c:v>
                </c:pt>
                <c:pt idx="200">
                  <c:v>0.0128894698004707</c:v>
                </c:pt>
                <c:pt idx="201">
                  <c:v>0.0134413355160376</c:v>
                </c:pt>
                <c:pt idx="202">
                  <c:v>0.0138633256198336</c:v>
                </c:pt>
                <c:pt idx="203">
                  <c:v>0.0140367148041469</c:v>
                </c:pt>
                <c:pt idx="204">
                  <c:v>0.0140947668082274</c:v>
                </c:pt>
                <c:pt idx="205">
                  <c:v>0.0145001214408446</c:v>
                </c:pt>
                <c:pt idx="206">
                  <c:v>0.00951753960523979</c:v>
                </c:pt>
                <c:pt idx="207">
                  <c:v>0.011625009670615</c:v>
                </c:pt>
                <c:pt idx="208">
                  <c:v>0.0149879883234994</c:v>
                </c:pt>
                <c:pt idx="209">
                  <c:v>0.0143065365128284</c:v>
                </c:pt>
                <c:pt idx="210">
                  <c:v>0.0128457136599102</c:v>
                </c:pt>
                <c:pt idx="211">
                  <c:v>0.0122754049501907</c:v>
                </c:pt>
                <c:pt idx="212">
                  <c:v>0.0149727143631321</c:v>
                </c:pt>
                <c:pt idx="213">
                  <c:v>0.0149934578410695</c:v>
                </c:pt>
                <c:pt idx="214">
                  <c:v>0.0132307238781037</c:v>
                </c:pt>
                <c:pt idx="215">
                  <c:v>0.0136966109684062</c:v>
                </c:pt>
                <c:pt idx="216">
                  <c:v>0.0136966109684062</c:v>
                </c:pt>
                <c:pt idx="217">
                  <c:v>0.0157818038999875</c:v>
                </c:pt>
                <c:pt idx="218">
                  <c:v>0.0116667078954087</c:v>
                </c:pt>
                <c:pt idx="219">
                  <c:v>0.0117147363629982</c:v>
                </c:pt>
                <c:pt idx="220">
                  <c:v>0.0156107464985581</c:v>
                </c:pt>
                <c:pt idx="221">
                  <c:v>0.0154623496448869</c:v>
                </c:pt>
                <c:pt idx="222">
                  <c:v>0.0157880950189092</c:v>
                </c:pt>
                <c:pt idx="223">
                  <c:v>0.0154742746016491</c:v>
                </c:pt>
                <c:pt idx="224">
                  <c:v>0.0162838492745406</c:v>
                </c:pt>
                <c:pt idx="225">
                  <c:v>0.0159256154356386</c:v>
                </c:pt>
                <c:pt idx="226">
                  <c:v>0.0163482549957412</c:v>
                </c:pt>
                <c:pt idx="227">
                  <c:v>0.0138216821684632</c:v>
                </c:pt>
                <c:pt idx="228">
                  <c:v>0.016933978511774</c:v>
                </c:pt>
                <c:pt idx="229">
                  <c:v>0.0170058960167617</c:v>
                </c:pt>
                <c:pt idx="230">
                  <c:v>0.0159041364288721</c:v>
                </c:pt>
                <c:pt idx="231">
                  <c:v>0.0117402686030999</c:v>
                </c:pt>
                <c:pt idx="232">
                  <c:v>0.0177583341842219</c:v>
                </c:pt>
                <c:pt idx="233">
                  <c:v>0.0109481979513875</c:v>
                </c:pt>
                <c:pt idx="234">
                  <c:v>0.0166006509309914</c:v>
                </c:pt>
                <c:pt idx="235">
                  <c:v>0.0161595370776371</c:v>
                </c:pt>
                <c:pt idx="236">
                  <c:v>0.0173454599430426</c:v>
                </c:pt>
                <c:pt idx="237">
                  <c:v>0.0143021781132769</c:v>
                </c:pt>
                <c:pt idx="238">
                  <c:v>0.0167683984526895</c:v>
                </c:pt>
                <c:pt idx="239">
                  <c:v>0.0148325882964016</c:v>
                </c:pt>
                <c:pt idx="240">
                  <c:v>0.0182857005299578</c:v>
                </c:pt>
                <c:pt idx="241">
                  <c:v>0.0188190137045252</c:v>
                </c:pt>
                <c:pt idx="242">
                  <c:v>0.0175148506674442</c:v>
                </c:pt>
                <c:pt idx="243">
                  <c:v>0.0185760231485586</c:v>
                </c:pt>
                <c:pt idx="244">
                  <c:v>0.0187655313689153</c:v>
                </c:pt>
                <c:pt idx="245">
                  <c:v>0.0190630997289608</c:v>
                </c:pt>
                <c:pt idx="246">
                  <c:v>0.0191074427276297</c:v>
                </c:pt>
                <c:pt idx="247">
                  <c:v>0.0185834410350485</c:v>
                </c:pt>
                <c:pt idx="248">
                  <c:v>0.015244500090283</c:v>
                </c:pt>
                <c:pt idx="249">
                  <c:v>0.0188494833775121</c:v>
                </c:pt>
                <c:pt idx="250">
                  <c:v>0.0148151938220693</c:v>
                </c:pt>
                <c:pt idx="251">
                  <c:v>0.0198341921594925</c:v>
                </c:pt>
                <c:pt idx="252">
                  <c:v>0.0201660095587429</c:v>
                </c:pt>
                <c:pt idx="253">
                  <c:v>0.0207408801121581</c:v>
                </c:pt>
                <c:pt idx="254">
                  <c:v>0.0164417454047928</c:v>
                </c:pt>
                <c:pt idx="255">
                  <c:v>0.0164417454047928</c:v>
                </c:pt>
                <c:pt idx="256">
                  <c:v>0.0181001046969903</c:v>
                </c:pt>
                <c:pt idx="257">
                  <c:v>0.0209494573086496</c:v>
                </c:pt>
                <c:pt idx="258">
                  <c:v>0.0180947682005914</c:v>
                </c:pt>
                <c:pt idx="259">
                  <c:v>0.0180947682005914</c:v>
                </c:pt>
                <c:pt idx="260">
                  <c:v>0.021114865222689</c:v>
                </c:pt>
                <c:pt idx="261">
                  <c:v>0.0193433988110706</c:v>
                </c:pt>
                <c:pt idx="262">
                  <c:v>0.0222999977858419</c:v>
                </c:pt>
                <c:pt idx="263">
                  <c:v>0.0211827999173145</c:v>
                </c:pt>
                <c:pt idx="264">
                  <c:v>0.021183065959657</c:v>
                </c:pt>
                <c:pt idx="265">
                  <c:v>0.0209606154374835</c:v>
                </c:pt>
                <c:pt idx="266">
                  <c:v>0.0183178838286211</c:v>
                </c:pt>
                <c:pt idx="267">
                  <c:v>0.0164093038885618</c:v>
                </c:pt>
                <c:pt idx="268">
                  <c:v>0.0230352527478888</c:v>
                </c:pt>
                <c:pt idx="269">
                  <c:v>0.0227548988923556</c:v>
                </c:pt>
                <c:pt idx="270">
                  <c:v>0.0206211297589504</c:v>
                </c:pt>
                <c:pt idx="271">
                  <c:v>0.0240632716582673</c:v>
                </c:pt>
                <c:pt idx="272">
                  <c:v>0.0222710930678107</c:v>
                </c:pt>
                <c:pt idx="273">
                  <c:v>0.0244226870381609</c:v>
                </c:pt>
                <c:pt idx="274">
                  <c:v>0.0246375240544751</c:v>
                </c:pt>
                <c:pt idx="275">
                  <c:v>0.0251071200880225</c:v>
                </c:pt>
                <c:pt idx="276">
                  <c:v>0.024812266924825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77944"/>
        <c:axId val="-2142355544"/>
      </c:scatterChart>
      <c:valAx>
        <c:axId val="-2144277944"/>
        <c:scaling>
          <c:logBase val="10.0"/>
          <c:orientation val="minMax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memory footprint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42355544"/>
        <c:crosses val="autoZero"/>
        <c:crossBetween val="midCat"/>
      </c:valAx>
      <c:valAx>
        <c:axId val="-214235554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44277944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MKL DGEMM Modeled Runtime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Analysis!$X$2</c:f>
              <c:strCache>
                <c:ptCount val="1"/>
                <c:pt idx="0">
                  <c:v>Ecomp</c:v>
                </c:pt>
              </c:strCache>
            </c:strRef>
          </c:tx>
          <c:xVal>
            <c:numRef>
              <c:f>Analysis!$H$3:$H$15</c:f>
              <c:numCache>
                <c:formatCode>General</c:formatCode>
                <c:ptCount val="13"/>
                <c:pt idx="0">
                  <c:v>3000.0</c:v>
                </c:pt>
                <c:pt idx="1">
                  <c:v>4000.0</c:v>
                </c:pt>
                <c:pt idx="2">
                  <c:v>5000.0</c:v>
                </c:pt>
                <c:pt idx="3">
                  <c:v>6000.0</c:v>
                </c:pt>
                <c:pt idx="4">
                  <c:v>7000.0</c:v>
                </c:pt>
                <c:pt idx="5">
                  <c:v>8000.0</c:v>
                </c:pt>
                <c:pt idx="6">
                  <c:v>9000.0</c:v>
                </c:pt>
                <c:pt idx="7">
                  <c:v>10000.0</c:v>
                </c:pt>
                <c:pt idx="8">
                  <c:v>11000.0</c:v>
                </c:pt>
                <c:pt idx="9">
                  <c:v>13000.0</c:v>
                </c:pt>
                <c:pt idx="10">
                  <c:v>14000.0</c:v>
                </c:pt>
                <c:pt idx="11">
                  <c:v>15000.0</c:v>
                </c:pt>
              </c:numCache>
            </c:numRef>
          </c:xVal>
          <c:yVal>
            <c:numRef>
              <c:f>Analysis!$X$3:$X$15</c:f>
              <c:numCache>
                <c:formatCode>0.00E+00</c:formatCode>
                <c:ptCount val="13"/>
                <c:pt idx="0">
                  <c:v>40.47071818590554</c:v>
                </c:pt>
                <c:pt idx="1">
                  <c:v>95.93059125547981</c:v>
                </c:pt>
                <c:pt idx="2">
                  <c:v>187.364436045859</c:v>
                </c:pt>
                <c:pt idx="3">
                  <c:v>323.7657454872444</c:v>
                </c:pt>
                <c:pt idx="4">
                  <c:v>514.128012509837</c:v>
                </c:pt>
                <c:pt idx="5">
                  <c:v>767.4447300438384</c:v>
                </c:pt>
                <c:pt idx="6">
                  <c:v>1092.70939101945</c:v>
                </c:pt>
                <c:pt idx="7">
                  <c:v>1498.915488366872</c:v>
                </c:pt>
                <c:pt idx="8">
                  <c:v>1995.056515016307</c:v>
                </c:pt>
                <c:pt idx="9">
                  <c:v>3293.117327942018</c:v>
                </c:pt>
                <c:pt idx="10">
                  <c:v>4113.024100078697</c:v>
                </c:pt>
                <c:pt idx="11">
                  <c:v>5058.839773238194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Analysis!$Y$2</c:f>
              <c:strCache>
                <c:ptCount val="1"/>
                <c:pt idx="0">
                  <c:v>Ecomm</c:v>
                </c:pt>
              </c:strCache>
            </c:strRef>
          </c:tx>
          <c:xVal>
            <c:numRef>
              <c:f>Analysis!$H$3:$H$15</c:f>
              <c:numCache>
                <c:formatCode>General</c:formatCode>
                <c:ptCount val="13"/>
                <c:pt idx="0">
                  <c:v>3000.0</c:v>
                </c:pt>
                <c:pt idx="1">
                  <c:v>4000.0</c:v>
                </c:pt>
                <c:pt idx="2">
                  <c:v>5000.0</c:v>
                </c:pt>
                <c:pt idx="3">
                  <c:v>6000.0</c:v>
                </c:pt>
                <c:pt idx="4">
                  <c:v>7000.0</c:v>
                </c:pt>
                <c:pt idx="5">
                  <c:v>8000.0</c:v>
                </c:pt>
                <c:pt idx="6">
                  <c:v>9000.0</c:v>
                </c:pt>
                <c:pt idx="7">
                  <c:v>10000.0</c:v>
                </c:pt>
                <c:pt idx="8">
                  <c:v>11000.0</c:v>
                </c:pt>
                <c:pt idx="9">
                  <c:v>13000.0</c:v>
                </c:pt>
                <c:pt idx="10">
                  <c:v>14000.0</c:v>
                </c:pt>
                <c:pt idx="11">
                  <c:v>15000.0</c:v>
                </c:pt>
              </c:numCache>
            </c:numRef>
          </c:xVal>
          <c:yVal>
            <c:numRef>
              <c:f>Analysis!$Y$3:$Y$15</c:f>
              <c:numCache>
                <c:formatCode>0.00E+00</c:formatCode>
                <c:ptCount val="13"/>
                <c:pt idx="0">
                  <c:v>6.179233129631418</c:v>
                </c:pt>
                <c:pt idx="1">
                  <c:v>15.17109140262031</c:v>
                </c:pt>
                <c:pt idx="2">
                  <c:v>34.17053343614277</c:v>
                </c:pt>
                <c:pt idx="3">
                  <c:v>54.65076757610547</c:v>
                </c:pt>
                <c:pt idx="4">
                  <c:v>81.03263283639042</c:v>
                </c:pt>
                <c:pt idx="5">
                  <c:v>115.9856648882372</c:v>
                </c:pt>
                <c:pt idx="6">
                  <c:v>180.7936749862125</c:v>
                </c:pt>
                <c:pt idx="7">
                  <c:v>238.6135514051687</c:v>
                </c:pt>
                <c:pt idx="8">
                  <c:v>300.1340087634405</c:v>
                </c:pt>
                <c:pt idx="9">
                  <c:v>516.096877324823</c:v>
                </c:pt>
                <c:pt idx="10">
                  <c:v>627.1824701160428</c:v>
                </c:pt>
                <c:pt idx="11">
                  <c:v>753.616080532117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Analysis!$Z$2</c:f>
              <c:strCache>
                <c:ptCount val="1"/>
                <c:pt idx="0">
                  <c:v>Eidle</c:v>
                </c:pt>
              </c:strCache>
            </c:strRef>
          </c:tx>
          <c:xVal>
            <c:numRef>
              <c:f>Analysis!$H$3:$H$15</c:f>
              <c:numCache>
                <c:formatCode>General</c:formatCode>
                <c:ptCount val="13"/>
                <c:pt idx="0">
                  <c:v>3000.0</c:v>
                </c:pt>
                <c:pt idx="1">
                  <c:v>4000.0</c:v>
                </c:pt>
                <c:pt idx="2">
                  <c:v>5000.0</c:v>
                </c:pt>
                <c:pt idx="3">
                  <c:v>6000.0</c:v>
                </c:pt>
                <c:pt idx="4">
                  <c:v>7000.0</c:v>
                </c:pt>
                <c:pt idx="5">
                  <c:v>8000.0</c:v>
                </c:pt>
                <c:pt idx="6">
                  <c:v>9000.0</c:v>
                </c:pt>
                <c:pt idx="7">
                  <c:v>10000.0</c:v>
                </c:pt>
                <c:pt idx="8">
                  <c:v>11000.0</c:v>
                </c:pt>
                <c:pt idx="9">
                  <c:v>13000.0</c:v>
                </c:pt>
                <c:pt idx="10">
                  <c:v>14000.0</c:v>
                </c:pt>
                <c:pt idx="11">
                  <c:v>15000.0</c:v>
                </c:pt>
              </c:numCache>
            </c:numRef>
          </c:xVal>
          <c:yVal>
            <c:numRef>
              <c:f>Analysis!$Z$3:$Z$15</c:f>
              <c:numCache>
                <c:formatCode>0.00E+00</c:formatCode>
                <c:ptCount val="13"/>
                <c:pt idx="0">
                  <c:v>202.2456340824499</c:v>
                </c:pt>
                <c:pt idx="1">
                  <c:v>445.491745503548</c:v>
                </c:pt>
                <c:pt idx="2">
                  <c:v>844.012231343968</c:v>
                </c:pt>
                <c:pt idx="3">
                  <c:v>1499.935220138329</c:v>
                </c:pt>
                <c:pt idx="4">
                  <c:v>2310.637781601356</c:v>
                </c:pt>
                <c:pt idx="5">
                  <c:v>3388.873628246458</c:v>
                </c:pt>
                <c:pt idx="6">
                  <c:v>5004.826332586815</c:v>
                </c:pt>
                <c:pt idx="7">
                  <c:v>6982.952974417026</c:v>
                </c:pt>
                <c:pt idx="8">
                  <c:v>9217.103306562668</c:v>
                </c:pt>
                <c:pt idx="9">
                  <c:v>14667.90396907651</c:v>
                </c:pt>
                <c:pt idx="10">
                  <c:v>18537.9840808288</c:v>
                </c:pt>
                <c:pt idx="11">
                  <c:v>22171.63796772326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200424"/>
        <c:axId val="-2143124744"/>
      </c:scatterChart>
      <c:valAx>
        <c:axId val="-212820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43124744"/>
        <c:crosses val="autoZero"/>
        <c:crossBetween val="midCat"/>
      </c:valAx>
      <c:valAx>
        <c:axId val="-214312474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(J)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-2128200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MKL DGEMV Modeled Energy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Analysis!$V$48</c:f>
              <c:strCache>
                <c:ptCount val="1"/>
                <c:pt idx="0">
                  <c:v>Ecomp</c:v>
                </c:pt>
              </c:strCache>
            </c:strRef>
          </c:tx>
          <c:xVal>
            <c:numRef>
              <c:f>Analysis!$H$49:$H$70</c:f>
              <c:numCache>
                <c:formatCode>General</c:formatCode>
                <c:ptCount val="22"/>
                <c:pt idx="0">
                  <c:v>2500.0</c:v>
                </c:pt>
                <c:pt idx="1">
                  <c:v>3500.0</c:v>
                </c:pt>
                <c:pt idx="2">
                  <c:v>4500.0</c:v>
                </c:pt>
                <c:pt idx="3">
                  <c:v>5500.0</c:v>
                </c:pt>
                <c:pt idx="4">
                  <c:v>6500.0</c:v>
                </c:pt>
                <c:pt idx="5">
                  <c:v>7500.0</c:v>
                </c:pt>
                <c:pt idx="6">
                  <c:v>8500.0</c:v>
                </c:pt>
                <c:pt idx="7">
                  <c:v>9500.0</c:v>
                </c:pt>
                <c:pt idx="8">
                  <c:v>10500.0</c:v>
                </c:pt>
                <c:pt idx="9">
                  <c:v>11500.0</c:v>
                </c:pt>
                <c:pt idx="10">
                  <c:v>12500.0</c:v>
                </c:pt>
                <c:pt idx="11">
                  <c:v>13500.0</c:v>
                </c:pt>
                <c:pt idx="12">
                  <c:v>14500.0</c:v>
                </c:pt>
                <c:pt idx="13">
                  <c:v>15500.0</c:v>
                </c:pt>
                <c:pt idx="14">
                  <c:v>16500.0</c:v>
                </c:pt>
                <c:pt idx="15">
                  <c:v>17500.0</c:v>
                </c:pt>
                <c:pt idx="16">
                  <c:v>18500.0</c:v>
                </c:pt>
                <c:pt idx="17">
                  <c:v>19500.0</c:v>
                </c:pt>
                <c:pt idx="18">
                  <c:v>20500.0</c:v>
                </c:pt>
                <c:pt idx="19">
                  <c:v>21500.0</c:v>
                </c:pt>
                <c:pt idx="20">
                  <c:v>23500.0</c:v>
                </c:pt>
                <c:pt idx="21">
                  <c:v>24500.0</c:v>
                </c:pt>
              </c:numCache>
            </c:numRef>
          </c:xVal>
          <c:yVal>
            <c:numRef>
              <c:f>Analysis!$V$49:$V$70</c:f>
              <c:numCache>
                <c:formatCode>0.00E+00</c:formatCode>
                <c:ptCount val="22"/>
                <c:pt idx="0">
                  <c:v>0.085690529632522</c:v>
                </c:pt>
                <c:pt idx="1">
                  <c:v>0.167953438079743</c:v>
                </c:pt>
                <c:pt idx="2">
                  <c:v>0.277637316009371</c:v>
                </c:pt>
                <c:pt idx="3">
                  <c:v>0.414742163421406</c:v>
                </c:pt>
                <c:pt idx="4">
                  <c:v>0.579267980315849</c:v>
                </c:pt>
                <c:pt idx="5">
                  <c:v>0.771214766692698</c:v>
                </c:pt>
                <c:pt idx="6">
                  <c:v>0.990582522551954</c:v>
                </c:pt>
                <c:pt idx="7">
                  <c:v>1.237371247893618</c:v>
                </c:pt>
                <c:pt idx="8">
                  <c:v>1.511580942717688</c:v>
                </c:pt>
                <c:pt idx="9">
                  <c:v>1.813211607024165</c:v>
                </c:pt>
                <c:pt idx="10">
                  <c:v>2.14226324081305</c:v>
                </c:pt>
                <c:pt idx="11">
                  <c:v>2.498735844084341</c:v>
                </c:pt>
                <c:pt idx="12">
                  <c:v>2.88262941683804</c:v>
                </c:pt>
                <c:pt idx="13">
                  <c:v>3.293943959074145</c:v>
                </c:pt>
                <c:pt idx="14">
                  <c:v>3.732679470792658</c:v>
                </c:pt>
                <c:pt idx="15">
                  <c:v>4.198835951993578</c:v>
                </c:pt>
                <c:pt idx="16">
                  <c:v>4.692413402676904</c:v>
                </c:pt>
                <c:pt idx="17">
                  <c:v>5.213411822842638</c:v>
                </c:pt>
                <c:pt idx="18">
                  <c:v>5.761831212490779</c:v>
                </c:pt>
                <c:pt idx="19">
                  <c:v>6.337671571621326</c:v>
                </c:pt>
                <c:pt idx="20">
                  <c:v>7.571615198329643</c:v>
                </c:pt>
                <c:pt idx="21">
                  <c:v>8.229718465907412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Analysis!$W$48</c:f>
              <c:strCache>
                <c:ptCount val="1"/>
                <c:pt idx="0">
                  <c:v>Ecomm</c:v>
                </c:pt>
              </c:strCache>
            </c:strRef>
          </c:tx>
          <c:xVal>
            <c:numRef>
              <c:f>Analysis!$H$49:$H$70</c:f>
              <c:numCache>
                <c:formatCode>General</c:formatCode>
                <c:ptCount val="22"/>
                <c:pt idx="0">
                  <c:v>2500.0</c:v>
                </c:pt>
                <c:pt idx="1">
                  <c:v>3500.0</c:v>
                </c:pt>
                <c:pt idx="2">
                  <c:v>4500.0</c:v>
                </c:pt>
                <c:pt idx="3">
                  <c:v>5500.0</c:v>
                </c:pt>
                <c:pt idx="4">
                  <c:v>6500.0</c:v>
                </c:pt>
                <c:pt idx="5">
                  <c:v>7500.0</c:v>
                </c:pt>
                <c:pt idx="6">
                  <c:v>8500.0</c:v>
                </c:pt>
                <c:pt idx="7">
                  <c:v>9500.0</c:v>
                </c:pt>
                <c:pt idx="8">
                  <c:v>10500.0</c:v>
                </c:pt>
                <c:pt idx="9">
                  <c:v>11500.0</c:v>
                </c:pt>
                <c:pt idx="10">
                  <c:v>12500.0</c:v>
                </c:pt>
                <c:pt idx="11">
                  <c:v>13500.0</c:v>
                </c:pt>
                <c:pt idx="12">
                  <c:v>14500.0</c:v>
                </c:pt>
                <c:pt idx="13">
                  <c:v>15500.0</c:v>
                </c:pt>
                <c:pt idx="14">
                  <c:v>16500.0</c:v>
                </c:pt>
                <c:pt idx="15">
                  <c:v>17500.0</c:v>
                </c:pt>
                <c:pt idx="16">
                  <c:v>18500.0</c:v>
                </c:pt>
                <c:pt idx="17">
                  <c:v>19500.0</c:v>
                </c:pt>
                <c:pt idx="18">
                  <c:v>20500.0</c:v>
                </c:pt>
                <c:pt idx="19">
                  <c:v>21500.0</c:v>
                </c:pt>
                <c:pt idx="20">
                  <c:v>23500.0</c:v>
                </c:pt>
                <c:pt idx="21">
                  <c:v>24500.0</c:v>
                </c:pt>
              </c:numCache>
            </c:numRef>
          </c:xVal>
          <c:yVal>
            <c:numRef>
              <c:f>Analysis!$W$49:$W$70</c:f>
              <c:numCache>
                <c:formatCode>0.00E+00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Analysis!$X$48</c:f>
              <c:strCache>
                <c:ptCount val="1"/>
                <c:pt idx="0">
                  <c:v>Eidle</c:v>
                </c:pt>
              </c:strCache>
            </c:strRef>
          </c:tx>
          <c:xVal>
            <c:numRef>
              <c:f>Analysis!$H$49:$H$70</c:f>
              <c:numCache>
                <c:formatCode>General</c:formatCode>
                <c:ptCount val="22"/>
                <c:pt idx="0">
                  <c:v>2500.0</c:v>
                </c:pt>
                <c:pt idx="1">
                  <c:v>3500.0</c:v>
                </c:pt>
                <c:pt idx="2">
                  <c:v>4500.0</c:v>
                </c:pt>
                <c:pt idx="3">
                  <c:v>5500.0</c:v>
                </c:pt>
                <c:pt idx="4">
                  <c:v>6500.0</c:v>
                </c:pt>
                <c:pt idx="5">
                  <c:v>7500.0</c:v>
                </c:pt>
                <c:pt idx="6">
                  <c:v>8500.0</c:v>
                </c:pt>
                <c:pt idx="7">
                  <c:v>9500.0</c:v>
                </c:pt>
                <c:pt idx="8">
                  <c:v>10500.0</c:v>
                </c:pt>
                <c:pt idx="9">
                  <c:v>11500.0</c:v>
                </c:pt>
                <c:pt idx="10">
                  <c:v>12500.0</c:v>
                </c:pt>
                <c:pt idx="11">
                  <c:v>13500.0</c:v>
                </c:pt>
                <c:pt idx="12">
                  <c:v>14500.0</c:v>
                </c:pt>
                <c:pt idx="13">
                  <c:v>15500.0</c:v>
                </c:pt>
                <c:pt idx="14">
                  <c:v>16500.0</c:v>
                </c:pt>
                <c:pt idx="15">
                  <c:v>17500.0</c:v>
                </c:pt>
                <c:pt idx="16">
                  <c:v>18500.0</c:v>
                </c:pt>
                <c:pt idx="17">
                  <c:v>19500.0</c:v>
                </c:pt>
                <c:pt idx="18">
                  <c:v>20500.0</c:v>
                </c:pt>
                <c:pt idx="19">
                  <c:v>21500.0</c:v>
                </c:pt>
                <c:pt idx="20">
                  <c:v>23500.0</c:v>
                </c:pt>
                <c:pt idx="21">
                  <c:v>24500.0</c:v>
                </c:pt>
              </c:numCache>
            </c:numRef>
          </c:xVal>
          <c:yVal>
            <c:numRef>
              <c:f>Analysis!$X$49:$X$70</c:f>
              <c:numCache>
                <c:formatCode>0.00E+00</c:formatCode>
                <c:ptCount val="22"/>
                <c:pt idx="0">
                  <c:v>0.259200570042227</c:v>
                </c:pt>
                <c:pt idx="1">
                  <c:v>2.14083470819252</c:v>
                </c:pt>
                <c:pt idx="2">
                  <c:v>8.539038779328622</c:v>
                </c:pt>
                <c:pt idx="3">
                  <c:v>13.46060960300541</c:v>
                </c:pt>
                <c:pt idx="4">
                  <c:v>18.70213113032808</c:v>
                </c:pt>
                <c:pt idx="5">
                  <c:v>24.77714449069278</c:v>
                </c:pt>
                <c:pt idx="6">
                  <c:v>32.07040053025594</c:v>
                </c:pt>
                <c:pt idx="7">
                  <c:v>40.19228839217285</c:v>
                </c:pt>
                <c:pt idx="8">
                  <c:v>50.32541067726117</c:v>
                </c:pt>
                <c:pt idx="9">
                  <c:v>58.88064949221745</c:v>
                </c:pt>
                <c:pt idx="10">
                  <c:v>68.53587072629041</c:v>
                </c:pt>
                <c:pt idx="11">
                  <c:v>80.21366640847412</c:v>
                </c:pt>
                <c:pt idx="12">
                  <c:v>92.26244290653078</c:v>
                </c:pt>
                <c:pt idx="13">
                  <c:v>106.1734134999846</c:v>
                </c:pt>
                <c:pt idx="14">
                  <c:v>120.7404855363577</c:v>
                </c:pt>
                <c:pt idx="15">
                  <c:v>135.3950377651202</c:v>
                </c:pt>
                <c:pt idx="16">
                  <c:v>150.6984014207695</c:v>
                </c:pt>
                <c:pt idx="17">
                  <c:v>168.5014305737636</c:v>
                </c:pt>
                <c:pt idx="18">
                  <c:v>189.7834173777932</c:v>
                </c:pt>
                <c:pt idx="19">
                  <c:v>208.9294294843187</c:v>
                </c:pt>
                <c:pt idx="20">
                  <c:v>242.4659332388759</c:v>
                </c:pt>
                <c:pt idx="21">
                  <c:v>264.5903218955428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45784"/>
        <c:axId val="-2143019256"/>
      </c:scatterChart>
      <c:valAx>
        <c:axId val="-214374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43019256"/>
        <c:crosses val="autoZero"/>
        <c:crossBetween val="midCat"/>
      </c:valAx>
      <c:valAx>
        <c:axId val="-214301925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(J)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low"/>
        <c:crossAx val="-2143745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DGEMV Modeled Energy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Analysis!$V$73</c:f>
              <c:strCache>
                <c:ptCount val="1"/>
                <c:pt idx="0">
                  <c:v>Ecomp</c:v>
                </c:pt>
              </c:strCache>
            </c:strRef>
          </c:tx>
          <c:xVal>
            <c:numRef>
              <c:f>Analysis!$H$74:$H$96</c:f>
              <c:numCache>
                <c:formatCode>General</c:formatCode>
                <c:ptCount val="23"/>
                <c:pt idx="0">
                  <c:v>2500.0</c:v>
                </c:pt>
                <c:pt idx="1">
                  <c:v>3500.0</c:v>
                </c:pt>
                <c:pt idx="2">
                  <c:v>4500.0</c:v>
                </c:pt>
                <c:pt idx="3">
                  <c:v>5500.0</c:v>
                </c:pt>
                <c:pt idx="4">
                  <c:v>6500.0</c:v>
                </c:pt>
                <c:pt idx="5">
                  <c:v>7500.0</c:v>
                </c:pt>
                <c:pt idx="6">
                  <c:v>8500.0</c:v>
                </c:pt>
                <c:pt idx="7">
                  <c:v>9500.0</c:v>
                </c:pt>
                <c:pt idx="8">
                  <c:v>10500.0</c:v>
                </c:pt>
                <c:pt idx="9">
                  <c:v>11500.0</c:v>
                </c:pt>
                <c:pt idx="10">
                  <c:v>12500.0</c:v>
                </c:pt>
                <c:pt idx="11">
                  <c:v>13500.0</c:v>
                </c:pt>
                <c:pt idx="12">
                  <c:v>14500.0</c:v>
                </c:pt>
                <c:pt idx="13">
                  <c:v>15500.0</c:v>
                </c:pt>
                <c:pt idx="14">
                  <c:v>16500.0</c:v>
                </c:pt>
                <c:pt idx="15">
                  <c:v>17500.0</c:v>
                </c:pt>
                <c:pt idx="16">
                  <c:v>18500.0</c:v>
                </c:pt>
                <c:pt idx="17">
                  <c:v>19500.0</c:v>
                </c:pt>
                <c:pt idx="18">
                  <c:v>20500.0</c:v>
                </c:pt>
                <c:pt idx="19">
                  <c:v>21500.0</c:v>
                </c:pt>
                <c:pt idx="20">
                  <c:v>22500.0</c:v>
                </c:pt>
                <c:pt idx="21">
                  <c:v>23500.0</c:v>
                </c:pt>
                <c:pt idx="22">
                  <c:v>24500.0</c:v>
                </c:pt>
              </c:numCache>
            </c:numRef>
          </c:xVal>
          <c:yVal>
            <c:numRef>
              <c:f>Analysis!$V$74:$V$96</c:f>
              <c:numCache>
                <c:formatCode>0.00E+00</c:formatCode>
                <c:ptCount val="23"/>
                <c:pt idx="0">
                  <c:v>0.0688736504594477</c:v>
                </c:pt>
                <c:pt idx="1">
                  <c:v>0.134992354900518</c:v>
                </c:pt>
                <c:pt idx="2">
                  <c:v>0.223150627488611</c:v>
                </c:pt>
                <c:pt idx="3">
                  <c:v>0.333348468223727</c:v>
                </c:pt>
                <c:pt idx="4">
                  <c:v>0.465585877105867</c:v>
                </c:pt>
                <c:pt idx="5">
                  <c:v>0.61986285413503</c:v>
                </c:pt>
                <c:pt idx="6">
                  <c:v>0.796179399311216</c:v>
                </c:pt>
                <c:pt idx="7">
                  <c:v>0.994535512634425</c:v>
                </c:pt>
                <c:pt idx="8">
                  <c:v>1.214931194104658</c:v>
                </c:pt>
                <c:pt idx="9">
                  <c:v>1.457366443721914</c:v>
                </c:pt>
                <c:pt idx="10">
                  <c:v>1.721841261486194</c:v>
                </c:pt>
                <c:pt idx="11">
                  <c:v>2.008355647397496</c:v>
                </c:pt>
                <c:pt idx="12">
                  <c:v>2.316909601455822</c:v>
                </c:pt>
                <c:pt idx="13">
                  <c:v>2.647503123661171</c:v>
                </c:pt>
                <c:pt idx="14">
                  <c:v>3.000136214013544</c:v>
                </c:pt>
                <c:pt idx="15">
                  <c:v>3.374808872512939</c:v>
                </c:pt>
                <c:pt idx="16">
                  <c:v>3.771521099159359</c:v>
                </c:pt>
                <c:pt idx="17">
                  <c:v>4.1902728939528</c:v>
                </c:pt>
                <c:pt idx="18">
                  <c:v>4.631064256893267</c:v>
                </c:pt>
                <c:pt idx="19">
                  <c:v>5.093895187980755</c:v>
                </c:pt>
                <c:pt idx="20">
                  <c:v>5.578765687215267</c:v>
                </c:pt>
                <c:pt idx="21">
                  <c:v>6.085675754596803</c:v>
                </c:pt>
                <c:pt idx="22">
                  <c:v>6.614625390125361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Analysis!$W$73</c:f>
              <c:strCache>
                <c:ptCount val="1"/>
                <c:pt idx="0">
                  <c:v>Ecomm</c:v>
                </c:pt>
              </c:strCache>
            </c:strRef>
          </c:tx>
          <c:xVal>
            <c:numRef>
              <c:f>Analysis!$H$74:$H$96</c:f>
              <c:numCache>
                <c:formatCode>General</c:formatCode>
                <c:ptCount val="23"/>
                <c:pt idx="0">
                  <c:v>2500.0</c:v>
                </c:pt>
                <c:pt idx="1">
                  <c:v>3500.0</c:v>
                </c:pt>
                <c:pt idx="2">
                  <c:v>4500.0</c:v>
                </c:pt>
                <c:pt idx="3">
                  <c:v>5500.0</c:v>
                </c:pt>
                <c:pt idx="4">
                  <c:v>6500.0</c:v>
                </c:pt>
                <c:pt idx="5">
                  <c:v>7500.0</c:v>
                </c:pt>
                <c:pt idx="6">
                  <c:v>8500.0</c:v>
                </c:pt>
                <c:pt idx="7">
                  <c:v>9500.0</c:v>
                </c:pt>
                <c:pt idx="8">
                  <c:v>10500.0</c:v>
                </c:pt>
                <c:pt idx="9">
                  <c:v>11500.0</c:v>
                </c:pt>
                <c:pt idx="10">
                  <c:v>12500.0</c:v>
                </c:pt>
                <c:pt idx="11">
                  <c:v>13500.0</c:v>
                </c:pt>
                <c:pt idx="12">
                  <c:v>14500.0</c:v>
                </c:pt>
                <c:pt idx="13">
                  <c:v>15500.0</c:v>
                </c:pt>
                <c:pt idx="14">
                  <c:v>16500.0</c:v>
                </c:pt>
                <c:pt idx="15">
                  <c:v>17500.0</c:v>
                </c:pt>
                <c:pt idx="16">
                  <c:v>18500.0</c:v>
                </c:pt>
                <c:pt idx="17">
                  <c:v>19500.0</c:v>
                </c:pt>
                <c:pt idx="18">
                  <c:v>20500.0</c:v>
                </c:pt>
                <c:pt idx="19">
                  <c:v>21500.0</c:v>
                </c:pt>
                <c:pt idx="20">
                  <c:v>22500.0</c:v>
                </c:pt>
                <c:pt idx="21">
                  <c:v>23500.0</c:v>
                </c:pt>
                <c:pt idx="22">
                  <c:v>24500.0</c:v>
                </c:pt>
              </c:numCache>
            </c:numRef>
          </c:xVal>
          <c:yVal>
            <c:numRef>
              <c:f>Analysis!$W$74:$W$96</c:f>
              <c:numCache>
                <c:formatCode>0.00E+00</c:formatCode>
                <c:ptCount val="23"/>
                <c:pt idx="0">
                  <c:v>0.00018820381124326</c:v>
                </c:pt>
                <c:pt idx="1">
                  <c:v>0.119849805813995</c:v>
                </c:pt>
                <c:pt idx="2">
                  <c:v>0.529090018850631</c:v>
                </c:pt>
                <c:pt idx="3">
                  <c:v>0.886110303132347</c:v>
                </c:pt>
                <c:pt idx="4">
                  <c:v>1.239241684873116</c:v>
                </c:pt>
                <c:pt idx="5">
                  <c:v>1.648704989070255</c:v>
                </c:pt>
                <c:pt idx="6">
                  <c:v>2.116486289832794</c:v>
                </c:pt>
                <c:pt idx="7">
                  <c:v>2.644611831462076</c:v>
                </c:pt>
                <c:pt idx="8">
                  <c:v>3.24030902552895</c:v>
                </c:pt>
                <c:pt idx="9">
                  <c:v>3.870186337160785</c:v>
                </c:pt>
                <c:pt idx="10">
                  <c:v>4.571430167117688</c:v>
                </c:pt>
                <c:pt idx="11">
                  <c:v>5.333480190900802</c:v>
                </c:pt>
                <c:pt idx="12">
                  <c:v>6.151641868097739</c:v>
                </c:pt>
                <c:pt idx="13">
                  <c:v>7.036668251388546</c:v>
                </c:pt>
                <c:pt idx="14">
                  <c:v>7.98580043034254</c:v>
                </c:pt>
                <c:pt idx="15">
                  <c:v>9.209032841958343</c:v>
                </c:pt>
                <c:pt idx="16">
                  <c:v>12.52841253059432</c:v>
                </c:pt>
                <c:pt idx="17">
                  <c:v>13.95657219339632</c:v>
                </c:pt>
                <c:pt idx="18">
                  <c:v>15.72028942169338</c:v>
                </c:pt>
                <c:pt idx="19">
                  <c:v>18.42732600225718</c:v>
                </c:pt>
                <c:pt idx="20">
                  <c:v>18.59826793587216</c:v>
                </c:pt>
                <c:pt idx="21">
                  <c:v>21.95171717671984</c:v>
                </c:pt>
                <c:pt idx="22">
                  <c:v>23.88030559780188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Analysis!$X$73</c:f>
              <c:strCache>
                <c:ptCount val="1"/>
                <c:pt idx="0">
                  <c:v>Eidle</c:v>
                </c:pt>
              </c:strCache>
            </c:strRef>
          </c:tx>
          <c:xVal>
            <c:numRef>
              <c:f>Analysis!$H$74:$H$96</c:f>
              <c:numCache>
                <c:formatCode>General</c:formatCode>
                <c:ptCount val="23"/>
                <c:pt idx="0">
                  <c:v>2500.0</c:v>
                </c:pt>
                <c:pt idx="1">
                  <c:v>3500.0</c:v>
                </c:pt>
                <c:pt idx="2">
                  <c:v>4500.0</c:v>
                </c:pt>
                <c:pt idx="3">
                  <c:v>5500.0</c:v>
                </c:pt>
                <c:pt idx="4">
                  <c:v>6500.0</c:v>
                </c:pt>
                <c:pt idx="5">
                  <c:v>7500.0</c:v>
                </c:pt>
                <c:pt idx="6">
                  <c:v>8500.0</c:v>
                </c:pt>
                <c:pt idx="7">
                  <c:v>9500.0</c:v>
                </c:pt>
                <c:pt idx="8">
                  <c:v>10500.0</c:v>
                </c:pt>
                <c:pt idx="9">
                  <c:v>11500.0</c:v>
                </c:pt>
                <c:pt idx="10">
                  <c:v>12500.0</c:v>
                </c:pt>
                <c:pt idx="11">
                  <c:v>13500.0</c:v>
                </c:pt>
                <c:pt idx="12">
                  <c:v>14500.0</c:v>
                </c:pt>
                <c:pt idx="13">
                  <c:v>15500.0</c:v>
                </c:pt>
                <c:pt idx="14">
                  <c:v>16500.0</c:v>
                </c:pt>
                <c:pt idx="15">
                  <c:v>17500.0</c:v>
                </c:pt>
                <c:pt idx="16">
                  <c:v>18500.0</c:v>
                </c:pt>
                <c:pt idx="17">
                  <c:v>19500.0</c:v>
                </c:pt>
                <c:pt idx="18">
                  <c:v>20500.0</c:v>
                </c:pt>
                <c:pt idx="19">
                  <c:v>21500.0</c:v>
                </c:pt>
                <c:pt idx="20">
                  <c:v>22500.0</c:v>
                </c:pt>
                <c:pt idx="21">
                  <c:v>23500.0</c:v>
                </c:pt>
                <c:pt idx="22">
                  <c:v>24500.0</c:v>
                </c:pt>
              </c:numCache>
            </c:numRef>
          </c:xVal>
          <c:yVal>
            <c:numRef>
              <c:f>Analysis!$X$74:$X$96</c:f>
              <c:numCache>
                <c:formatCode>0.00E+00</c:formatCode>
                <c:ptCount val="23"/>
                <c:pt idx="0">
                  <c:v>0.374982886360278</c:v>
                </c:pt>
                <c:pt idx="1">
                  <c:v>1.135432051602733</c:v>
                </c:pt>
                <c:pt idx="2">
                  <c:v>3.50871083559907</c:v>
                </c:pt>
                <c:pt idx="3">
                  <c:v>6.170686121352352</c:v>
                </c:pt>
                <c:pt idx="4">
                  <c:v>6.920651894072906</c:v>
                </c:pt>
                <c:pt idx="5">
                  <c:v>9.85438897058622</c:v>
                </c:pt>
                <c:pt idx="6">
                  <c:v>12.67684080340551</c:v>
                </c:pt>
                <c:pt idx="7">
                  <c:v>14.8033566557325</c:v>
                </c:pt>
                <c:pt idx="8">
                  <c:v>20.49825803955246</c:v>
                </c:pt>
                <c:pt idx="9">
                  <c:v>23.04572242237422</c:v>
                </c:pt>
                <c:pt idx="10">
                  <c:v>26.5471755246889</c:v>
                </c:pt>
                <c:pt idx="11">
                  <c:v>35.6677270187421</c:v>
                </c:pt>
                <c:pt idx="12">
                  <c:v>35.34999958384758</c:v>
                </c:pt>
                <c:pt idx="13">
                  <c:v>49.0687283209681</c:v>
                </c:pt>
                <c:pt idx="14">
                  <c:v>59.56421706500899</c:v>
                </c:pt>
                <c:pt idx="15">
                  <c:v>69.30570796228244</c:v>
                </c:pt>
                <c:pt idx="16">
                  <c:v>94.26343989768938</c:v>
                </c:pt>
                <c:pt idx="17">
                  <c:v>106.3386952532997</c:v>
                </c:pt>
                <c:pt idx="18">
                  <c:v>121.1646315236948</c:v>
                </c:pt>
                <c:pt idx="19">
                  <c:v>136.4026457616814</c:v>
                </c:pt>
                <c:pt idx="20">
                  <c:v>143.7982759784774</c:v>
                </c:pt>
                <c:pt idx="21">
                  <c:v>160.4475161328737</c:v>
                </c:pt>
                <c:pt idx="22">
                  <c:v>177.0572419616105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95224"/>
        <c:axId val="-2142724856"/>
      </c:scatterChart>
      <c:valAx>
        <c:axId val="-214259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42724856"/>
        <c:crosses val="autoZero"/>
        <c:crossBetween val="midCat"/>
      </c:valAx>
      <c:valAx>
        <c:axId val="-214272485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(J)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-2142595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MKL DSPMV Modeled Energy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Analysis!$Q$99</c:f>
              <c:strCache>
                <c:ptCount val="1"/>
                <c:pt idx="0">
                  <c:v>Tcomp</c:v>
                </c:pt>
              </c:strCache>
            </c:strRef>
          </c:tx>
          <c:marker>
            <c:symbol val="none"/>
          </c:marker>
          <c:xVal>
            <c:numRef>
              <c:f>Analysis!$M$100:$M$327</c:f>
              <c:numCache>
                <c:formatCode>General</c:formatCode>
                <c:ptCount val="228"/>
                <c:pt idx="0">
                  <c:v>0.000412</c:v>
                </c:pt>
                <c:pt idx="1">
                  <c:v>0.000932</c:v>
                </c:pt>
                <c:pt idx="2">
                  <c:v>0.001996</c:v>
                </c:pt>
                <c:pt idx="3">
                  <c:v>0.004148</c:v>
                </c:pt>
                <c:pt idx="4">
                  <c:v>0.008464</c:v>
                </c:pt>
                <c:pt idx="5">
                  <c:v>0.017132</c:v>
                </c:pt>
                <c:pt idx="6">
                  <c:v>0.034504</c:v>
                </c:pt>
                <c:pt idx="7">
                  <c:v>0.069284</c:v>
                </c:pt>
                <c:pt idx="8">
                  <c:v>0.13888</c:v>
                </c:pt>
                <c:pt idx="9">
                  <c:v>0.278108</c:v>
                </c:pt>
                <c:pt idx="10">
                  <c:v>0.5566</c:v>
                </c:pt>
                <c:pt idx="11">
                  <c:v>1.11362</c:v>
                </c:pt>
                <c:pt idx="12">
                  <c:v>2.141344</c:v>
                </c:pt>
                <c:pt idx="13">
                  <c:v>2.227696</c:v>
                </c:pt>
                <c:pt idx="14">
                  <c:v>4.432392</c:v>
                </c:pt>
                <c:pt idx="15">
                  <c:v>4.455884</c:v>
                </c:pt>
                <c:pt idx="16">
                  <c:v>6.452372</c:v>
                </c:pt>
                <c:pt idx="17">
                  <c:v>6.543064</c:v>
                </c:pt>
                <c:pt idx="18">
                  <c:v>6.580744</c:v>
                </c:pt>
                <c:pt idx="19">
                  <c:v>6.667744</c:v>
                </c:pt>
                <c:pt idx="20">
                  <c:v>6.821552</c:v>
                </c:pt>
                <c:pt idx="21">
                  <c:v>6.988364</c:v>
                </c:pt>
                <c:pt idx="22">
                  <c:v>7.052952</c:v>
                </c:pt>
                <c:pt idx="23">
                  <c:v>7.180288</c:v>
                </c:pt>
                <c:pt idx="24">
                  <c:v>7.234264</c:v>
                </c:pt>
                <c:pt idx="25">
                  <c:v>7.382584</c:v>
                </c:pt>
                <c:pt idx="26">
                  <c:v>7.498304</c:v>
                </c:pt>
                <c:pt idx="27">
                  <c:v>7.49916</c:v>
                </c:pt>
                <c:pt idx="28">
                  <c:v>7.517952</c:v>
                </c:pt>
                <c:pt idx="29">
                  <c:v>7.51844</c:v>
                </c:pt>
                <c:pt idx="30">
                  <c:v>7.54272</c:v>
                </c:pt>
                <c:pt idx="31">
                  <c:v>7.54272</c:v>
                </c:pt>
                <c:pt idx="32">
                  <c:v>7.546736</c:v>
                </c:pt>
                <c:pt idx="33">
                  <c:v>7.546736</c:v>
                </c:pt>
                <c:pt idx="34">
                  <c:v>7.563336</c:v>
                </c:pt>
                <c:pt idx="35">
                  <c:v>7.631068</c:v>
                </c:pt>
                <c:pt idx="36">
                  <c:v>7.696448</c:v>
                </c:pt>
                <c:pt idx="37">
                  <c:v>7.74556</c:v>
                </c:pt>
                <c:pt idx="38">
                  <c:v>7.805272</c:v>
                </c:pt>
                <c:pt idx="39">
                  <c:v>8.072468</c:v>
                </c:pt>
                <c:pt idx="40">
                  <c:v>8.088272</c:v>
                </c:pt>
                <c:pt idx="41">
                  <c:v>8.122208000000001</c:v>
                </c:pt>
                <c:pt idx="42">
                  <c:v>8.240344</c:v>
                </c:pt>
                <c:pt idx="43">
                  <c:v>8.243872</c:v>
                </c:pt>
                <c:pt idx="44">
                  <c:v>8.255776</c:v>
                </c:pt>
                <c:pt idx="45">
                  <c:v>8.339788</c:v>
                </c:pt>
                <c:pt idx="46">
                  <c:v>8.351744</c:v>
                </c:pt>
                <c:pt idx="47">
                  <c:v>8.3918</c:v>
                </c:pt>
                <c:pt idx="48">
                  <c:v>8.393568</c:v>
                </c:pt>
                <c:pt idx="49">
                  <c:v>8.420416</c:v>
                </c:pt>
                <c:pt idx="50">
                  <c:v>8.532928</c:v>
                </c:pt>
                <c:pt idx="51">
                  <c:v>8.546576</c:v>
                </c:pt>
                <c:pt idx="52">
                  <c:v>8.573968000000001</c:v>
                </c:pt>
                <c:pt idx="53">
                  <c:v>8.649544</c:v>
                </c:pt>
                <c:pt idx="54">
                  <c:v>8.658944</c:v>
                </c:pt>
                <c:pt idx="55">
                  <c:v>8.827992</c:v>
                </c:pt>
                <c:pt idx="56">
                  <c:v>8.827992</c:v>
                </c:pt>
                <c:pt idx="57">
                  <c:v>8.8368</c:v>
                </c:pt>
                <c:pt idx="58">
                  <c:v>8.880636</c:v>
                </c:pt>
                <c:pt idx="59">
                  <c:v>8.886088</c:v>
                </c:pt>
                <c:pt idx="60">
                  <c:v>8.890356</c:v>
                </c:pt>
                <c:pt idx="61">
                  <c:v>8.890768</c:v>
                </c:pt>
                <c:pt idx="62">
                  <c:v>8.896288</c:v>
                </c:pt>
                <c:pt idx="63">
                  <c:v>8.912296</c:v>
                </c:pt>
                <c:pt idx="64">
                  <c:v>8.93048</c:v>
                </c:pt>
                <c:pt idx="65">
                  <c:v>8.972432</c:v>
                </c:pt>
                <c:pt idx="66">
                  <c:v>8.99886</c:v>
                </c:pt>
                <c:pt idx="67">
                  <c:v>9.023584</c:v>
                </c:pt>
                <c:pt idx="68">
                  <c:v>9.030620000000001</c:v>
                </c:pt>
                <c:pt idx="69">
                  <c:v>9.030620000000001</c:v>
                </c:pt>
                <c:pt idx="70">
                  <c:v>9.261096</c:v>
                </c:pt>
                <c:pt idx="71">
                  <c:v>9.286312000000001</c:v>
                </c:pt>
                <c:pt idx="72">
                  <c:v>9.32528</c:v>
                </c:pt>
                <c:pt idx="73">
                  <c:v>9.462432</c:v>
                </c:pt>
                <c:pt idx="74">
                  <c:v>9.499388</c:v>
                </c:pt>
                <c:pt idx="75">
                  <c:v>9.634792</c:v>
                </c:pt>
                <c:pt idx="76">
                  <c:v>9.634792</c:v>
                </c:pt>
                <c:pt idx="77">
                  <c:v>9.63702</c:v>
                </c:pt>
                <c:pt idx="78">
                  <c:v>9.818676</c:v>
                </c:pt>
                <c:pt idx="79">
                  <c:v>9.871208</c:v>
                </c:pt>
                <c:pt idx="80">
                  <c:v>9.871208</c:v>
                </c:pt>
                <c:pt idx="81">
                  <c:v>10.009744</c:v>
                </c:pt>
                <c:pt idx="82">
                  <c:v>10.034712</c:v>
                </c:pt>
                <c:pt idx="83">
                  <c:v>10.034712</c:v>
                </c:pt>
                <c:pt idx="84">
                  <c:v>10.045128</c:v>
                </c:pt>
                <c:pt idx="85">
                  <c:v>10.160468</c:v>
                </c:pt>
                <c:pt idx="86">
                  <c:v>10.171976</c:v>
                </c:pt>
                <c:pt idx="87">
                  <c:v>10.228944</c:v>
                </c:pt>
                <c:pt idx="88">
                  <c:v>10.333596</c:v>
                </c:pt>
                <c:pt idx="89">
                  <c:v>10.581856</c:v>
                </c:pt>
                <c:pt idx="90">
                  <c:v>10.581856</c:v>
                </c:pt>
                <c:pt idx="91">
                  <c:v>10.695852</c:v>
                </c:pt>
                <c:pt idx="92">
                  <c:v>10.748724</c:v>
                </c:pt>
                <c:pt idx="93">
                  <c:v>10.852616</c:v>
                </c:pt>
                <c:pt idx="94">
                  <c:v>10.942044</c:v>
                </c:pt>
                <c:pt idx="95">
                  <c:v>11.241432</c:v>
                </c:pt>
                <c:pt idx="96">
                  <c:v>11.241432</c:v>
                </c:pt>
                <c:pt idx="97">
                  <c:v>11.371188</c:v>
                </c:pt>
                <c:pt idx="98">
                  <c:v>11.371792</c:v>
                </c:pt>
                <c:pt idx="99">
                  <c:v>11.533452</c:v>
                </c:pt>
                <c:pt idx="100">
                  <c:v>11.533452</c:v>
                </c:pt>
                <c:pt idx="101">
                  <c:v>11.533452</c:v>
                </c:pt>
                <c:pt idx="102">
                  <c:v>11.533452</c:v>
                </c:pt>
                <c:pt idx="103">
                  <c:v>11.533452</c:v>
                </c:pt>
                <c:pt idx="104">
                  <c:v>11.535568</c:v>
                </c:pt>
                <c:pt idx="105">
                  <c:v>11.542256</c:v>
                </c:pt>
                <c:pt idx="106">
                  <c:v>11.6688</c:v>
                </c:pt>
                <c:pt idx="107">
                  <c:v>11.678408</c:v>
                </c:pt>
                <c:pt idx="108">
                  <c:v>11.722128</c:v>
                </c:pt>
                <c:pt idx="109">
                  <c:v>11.737704</c:v>
                </c:pt>
                <c:pt idx="110">
                  <c:v>11.847408</c:v>
                </c:pt>
                <c:pt idx="111">
                  <c:v>11.85256</c:v>
                </c:pt>
                <c:pt idx="112">
                  <c:v>11.886884</c:v>
                </c:pt>
                <c:pt idx="113">
                  <c:v>11.902296</c:v>
                </c:pt>
                <c:pt idx="114">
                  <c:v>11.903084</c:v>
                </c:pt>
                <c:pt idx="115">
                  <c:v>11.97396</c:v>
                </c:pt>
                <c:pt idx="116">
                  <c:v>12.014472</c:v>
                </c:pt>
                <c:pt idx="117">
                  <c:v>12.412816</c:v>
                </c:pt>
                <c:pt idx="118">
                  <c:v>12.504792</c:v>
                </c:pt>
                <c:pt idx="119">
                  <c:v>12.601128</c:v>
                </c:pt>
                <c:pt idx="120">
                  <c:v>12.601128</c:v>
                </c:pt>
                <c:pt idx="121">
                  <c:v>12.630612</c:v>
                </c:pt>
                <c:pt idx="122">
                  <c:v>13.024928</c:v>
                </c:pt>
                <c:pt idx="123">
                  <c:v>13.040132</c:v>
                </c:pt>
                <c:pt idx="124">
                  <c:v>13.160064</c:v>
                </c:pt>
                <c:pt idx="125">
                  <c:v>13.31024</c:v>
                </c:pt>
                <c:pt idx="126">
                  <c:v>13.31024</c:v>
                </c:pt>
                <c:pt idx="127">
                  <c:v>13.31036</c:v>
                </c:pt>
                <c:pt idx="128">
                  <c:v>13.31036</c:v>
                </c:pt>
                <c:pt idx="129">
                  <c:v>13.31036</c:v>
                </c:pt>
                <c:pt idx="130">
                  <c:v>13.31036</c:v>
                </c:pt>
                <c:pt idx="131">
                  <c:v>13.31036</c:v>
                </c:pt>
                <c:pt idx="132">
                  <c:v>13.31036</c:v>
                </c:pt>
                <c:pt idx="133">
                  <c:v>13.31036</c:v>
                </c:pt>
                <c:pt idx="134">
                  <c:v>13.31036</c:v>
                </c:pt>
                <c:pt idx="135">
                  <c:v>13.31036</c:v>
                </c:pt>
                <c:pt idx="136">
                  <c:v>13.31036</c:v>
                </c:pt>
                <c:pt idx="137">
                  <c:v>13.31036</c:v>
                </c:pt>
                <c:pt idx="138">
                  <c:v>13.436756</c:v>
                </c:pt>
                <c:pt idx="139">
                  <c:v>13.495656</c:v>
                </c:pt>
                <c:pt idx="140">
                  <c:v>13.6632</c:v>
                </c:pt>
                <c:pt idx="141">
                  <c:v>13.70828</c:v>
                </c:pt>
                <c:pt idx="142">
                  <c:v>13.70828</c:v>
                </c:pt>
                <c:pt idx="143">
                  <c:v>13.9994</c:v>
                </c:pt>
                <c:pt idx="144">
                  <c:v>14.009876</c:v>
                </c:pt>
                <c:pt idx="145">
                  <c:v>14.161792</c:v>
                </c:pt>
                <c:pt idx="146">
                  <c:v>14.17872</c:v>
                </c:pt>
                <c:pt idx="147">
                  <c:v>14.201784</c:v>
                </c:pt>
                <c:pt idx="148">
                  <c:v>14.318808</c:v>
                </c:pt>
                <c:pt idx="149">
                  <c:v>14.60656</c:v>
                </c:pt>
                <c:pt idx="150">
                  <c:v>14.721016</c:v>
                </c:pt>
                <c:pt idx="151">
                  <c:v>14.85832</c:v>
                </c:pt>
                <c:pt idx="152">
                  <c:v>14.927192</c:v>
                </c:pt>
                <c:pt idx="153">
                  <c:v>14.974296</c:v>
                </c:pt>
                <c:pt idx="154">
                  <c:v>15.1188</c:v>
                </c:pt>
                <c:pt idx="155">
                  <c:v>15.127864</c:v>
                </c:pt>
                <c:pt idx="156">
                  <c:v>15.14544</c:v>
                </c:pt>
                <c:pt idx="157">
                  <c:v>15.381064</c:v>
                </c:pt>
                <c:pt idx="158">
                  <c:v>15.424412</c:v>
                </c:pt>
                <c:pt idx="159">
                  <c:v>15.47624</c:v>
                </c:pt>
                <c:pt idx="160">
                  <c:v>15.662688</c:v>
                </c:pt>
                <c:pt idx="161">
                  <c:v>15.908352</c:v>
                </c:pt>
                <c:pt idx="162">
                  <c:v>16.338912</c:v>
                </c:pt>
                <c:pt idx="163">
                  <c:v>16.400352</c:v>
                </c:pt>
                <c:pt idx="164">
                  <c:v>16.47988</c:v>
                </c:pt>
                <c:pt idx="165">
                  <c:v>16.481364</c:v>
                </c:pt>
                <c:pt idx="166">
                  <c:v>16.496104</c:v>
                </c:pt>
                <c:pt idx="167">
                  <c:v>16.657608</c:v>
                </c:pt>
                <c:pt idx="168">
                  <c:v>16.724416</c:v>
                </c:pt>
                <c:pt idx="169">
                  <c:v>17.105688</c:v>
                </c:pt>
                <c:pt idx="170">
                  <c:v>17.448556</c:v>
                </c:pt>
                <c:pt idx="171">
                  <c:v>17.672768</c:v>
                </c:pt>
                <c:pt idx="172">
                  <c:v>17.825156</c:v>
                </c:pt>
                <c:pt idx="173">
                  <c:v>17.909816</c:v>
                </c:pt>
                <c:pt idx="174">
                  <c:v>17.98266</c:v>
                </c:pt>
                <c:pt idx="175">
                  <c:v>18.006696</c:v>
                </c:pt>
                <c:pt idx="176">
                  <c:v>18.26872</c:v>
                </c:pt>
                <c:pt idx="177">
                  <c:v>18.27184</c:v>
                </c:pt>
                <c:pt idx="178">
                  <c:v>18.289216</c:v>
                </c:pt>
                <c:pt idx="179">
                  <c:v>18.331216</c:v>
                </c:pt>
                <c:pt idx="180">
                  <c:v>18.33124</c:v>
                </c:pt>
                <c:pt idx="181">
                  <c:v>18.3328</c:v>
                </c:pt>
                <c:pt idx="182">
                  <c:v>18.459416</c:v>
                </c:pt>
                <c:pt idx="183">
                  <c:v>18.739728</c:v>
                </c:pt>
                <c:pt idx="184">
                  <c:v>18.739728</c:v>
                </c:pt>
                <c:pt idx="185">
                  <c:v>19.410668</c:v>
                </c:pt>
                <c:pt idx="186">
                  <c:v>19.587856</c:v>
                </c:pt>
                <c:pt idx="187">
                  <c:v>19.743184</c:v>
                </c:pt>
                <c:pt idx="188">
                  <c:v>19.743184</c:v>
                </c:pt>
                <c:pt idx="189">
                  <c:v>19.964476</c:v>
                </c:pt>
                <c:pt idx="190">
                  <c:v>20.003072</c:v>
                </c:pt>
                <c:pt idx="191">
                  <c:v>20.060744</c:v>
                </c:pt>
                <c:pt idx="192">
                  <c:v>20.078368</c:v>
                </c:pt>
                <c:pt idx="193">
                  <c:v>20.170696</c:v>
                </c:pt>
                <c:pt idx="194">
                  <c:v>20.563468</c:v>
                </c:pt>
                <c:pt idx="195">
                  <c:v>20.904428</c:v>
                </c:pt>
                <c:pt idx="196">
                  <c:v>21.000496</c:v>
                </c:pt>
                <c:pt idx="197">
                  <c:v>21.028664</c:v>
                </c:pt>
                <c:pt idx="198">
                  <c:v>21.163712</c:v>
                </c:pt>
                <c:pt idx="199">
                  <c:v>21.21642</c:v>
                </c:pt>
                <c:pt idx="200">
                  <c:v>21.249488</c:v>
                </c:pt>
                <c:pt idx="201">
                  <c:v>21.249488</c:v>
                </c:pt>
                <c:pt idx="202">
                  <c:v>21.508056</c:v>
                </c:pt>
                <c:pt idx="203">
                  <c:v>21.77872</c:v>
                </c:pt>
                <c:pt idx="204">
                  <c:v>21.797008</c:v>
                </c:pt>
                <c:pt idx="205">
                  <c:v>21.861984</c:v>
                </c:pt>
                <c:pt idx="206">
                  <c:v>21.861984</c:v>
                </c:pt>
                <c:pt idx="207">
                  <c:v>21.861984</c:v>
                </c:pt>
                <c:pt idx="208">
                  <c:v>22.035544</c:v>
                </c:pt>
                <c:pt idx="209">
                  <c:v>22.134812</c:v>
                </c:pt>
                <c:pt idx="210">
                  <c:v>22.23156</c:v>
                </c:pt>
                <c:pt idx="211">
                  <c:v>22.517248</c:v>
                </c:pt>
                <c:pt idx="212">
                  <c:v>22.578608</c:v>
                </c:pt>
                <c:pt idx="213">
                  <c:v>23.294416</c:v>
                </c:pt>
                <c:pt idx="214">
                  <c:v>23.353488</c:v>
                </c:pt>
                <c:pt idx="215">
                  <c:v>23.354664</c:v>
                </c:pt>
                <c:pt idx="216">
                  <c:v>23.371844</c:v>
                </c:pt>
                <c:pt idx="217">
                  <c:v>23.403972</c:v>
                </c:pt>
                <c:pt idx="218">
                  <c:v>23.450524</c:v>
                </c:pt>
                <c:pt idx="219">
                  <c:v>24.088992</c:v>
                </c:pt>
                <c:pt idx="220">
                  <c:v>24.204992</c:v>
                </c:pt>
                <c:pt idx="221">
                  <c:v>24.204992</c:v>
                </c:pt>
                <c:pt idx="222">
                  <c:v>24.365624</c:v>
                </c:pt>
                <c:pt idx="223">
                  <c:v>24.415672</c:v>
                </c:pt>
                <c:pt idx="224">
                  <c:v>24.480188</c:v>
                </c:pt>
                <c:pt idx="225">
                  <c:v>24.539632</c:v>
                </c:pt>
                <c:pt idx="226">
                  <c:v>24.605092</c:v>
                </c:pt>
                <c:pt idx="227">
                  <c:v>24.9968</c:v>
                </c:pt>
              </c:numCache>
            </c:numRef>
          </c:xVal>
          <c:yVal>
            <c:numRef>
              <c:f>Analysis!$Q$100:$Q$327</c:f>
              <c:numCache>
                <c:formatCode>0.00E+00</c:formatCode>
                <c:ptCount val="228"/>
                <c:pt idx="0">
                  <c:v>1.72354239713055E-9</c:v>
                </c:pt>
                <c:pt idx="1">
                  <c:v>4.18574582160277E-9</c:v>
                </c:pt>
                <c:pt idx="2">
                  <c:v>9.27429956551201E-9</c:v>
                </c:pt>
                <c:pt idx="3">
                  <c:v>1.96155539482953E-8</c:v>
                </c:pt>
                <c:pt idx="4">
                  <c:v>4.03801361613443E-8</c:v>
                </c:pt>
                <c:pt idx="5">
                  <c:v>8.21555209298896E-8</c:v>
                </c:pt>
                <c:pt idx="6">
                  <c:v>1.65952510809427E-7</c:v>
                </c:pt>
                <c:pt idx="7">
                  <c:v>3.3379271091095E-7</c:v>
                </c:pt>
                <c:pt idx="8">
                  <c:v>6.69719331456443E-7</c:v>
                </c:pt>
                <c:pt idx="9">
                  <c:v>1.34181879288988E-6</c:v>
                </c:pt>
                <c:pt idx="10">
                  <c:v>2.68626393609919E-6</c:v>
                </c:pt>
                <c:pt idx="11">
                  <c:v>5.37540044286026E-6</c:v>
                </c:pt>
                <c:pt idx="12">
                  <c:v>5.49210888518024E-6</c:v>
                </c:pt>
                <c:pt idx="13">
                  <c:v>1.07539196767249E-5</c:v>
                </c:pt>
                <c:pt idx="14">
                  <c:v>2.79403457998834E-5</c:v>
                </c:pt>
                <c:pt idx="15">
                  <c:v>2.15112043647965E-5</c:v>
                </c:pt>
                <c:pt idx="16">
                  <c:v>4.22592898149015E-5</c:v>
                </c:pt>
                <c:pt idx="17">
                  <c:v>4.43214672563445E-5</c:v>
                </c:pt>
                <c:pt idx="18">
                  <c:v>4.45791778814393E-5</c:v>
                </c:pt>
                <c:pt idx="19">
                  <c:v>4.43034110978984E-5</c:v>
                </c:pt>
                <c:pt idx="20">
                  <c:v>4.36487932807787E-5</c:v>
                </c:pt>
                <c:pt idx="21">
                  <c:v>4.54327417352563E-5</c:v>
                </c:pt>
                <c:pt idx="22">
                  <c:v>4.6660888803383E-5</c:v>
                </c:pt>
                <c:pt idx="23">
                  <c:v>4.79139861995444E-5</c:v>
                </c:pt>
                <c:pt idx="24">
                  <c:v>4.81780985535428E-5</c:v>
                </c:pt>
                <c:pt idx="25">
                  <c:v>4.53502579205365E-5</c:v>
                </c:pt>
                <c:pt idx="26">
                  <c:v>4.59383141717479E-5</c:v>
                </c:pt>
                <c:pt idx="27">
                  <c:v>4.79120164368048E-5</c:v>
                </c:pt>
                <c:pt idx="28">
                  <c:v>4.64339557210942E-5</c:v>
                </c:pt>
                <c:pt idx="29">
                  <c:v>4.99449757309441E-5</c:v>
                </c:pt>
                <c:pt idx="30">
                  <c:v>4.36577392865543E-5</c:v>
                </c:pt>
                <c:pt idx="31">
                  <c:v>4.36577392865543E-5</c:v>
                </c:pt>
                <c:pt idx="32">
                  <c:v>4.59072083351521E-5</c:v>
                </c:pt>
                <c:pt idx="33">
                  <c:v>4.59072083351521E-5</c:v>
                </c:pt>
                <c:pt idx="34">
                  <c:v>4.98151355370269E-5</c:v>
                </c:pt>
                <c:pt idx="35">
                  <c:v>5.00893429250656E-5</c:v>
                </c:pt>
                <c:pt idx="36">
                  <c:v>4.58457353229878E-5</c:v>
                </c:pt>
                <c:pt idx="37">
                  <c:v>5.16750840038732E-5</c:v>
                </c:pt>
                <c:pt idx="38">
                  <c:v>3.96780798915798E-5</c:v>
                </c:pt>
                <c:pt idx="39">
                  <c:v>4.5942581991017E-5</c:v>
                </c:pt>
                <c:pt idx="40">
                  <c:v>4.64540637157274E-5</c:v>
                </c:pt>
                <c:pt idx="41">
                  <c:v>4.44989100498015E-5</c:v>
                </c:pt>
                <c:pt idx="42">
                  <c:v>5.60395037206452E-5</c:v>
                </c:pt>
                <c:pt idx="43">
                  <c:v>4.54622061029025E-5</c:v>
                </c:pt>
                <c:pt idx="44">
                  <c:v>4.5543622962805E-5</c:v>
                </c:pt>
                <c:pt idx="45">
                  <c:v>4.93194939876807E-5</c:v>
                </c:pt>
                <c:pt idx="46">
                  <c:v>4.68961113038676E-5</c:v>
                </c:pt>
                <c:pt idx="47">
                  <c:v>5.55239183235607E-5</c:v>
                </c:pt>
                <c:pt idx="48">
                  <c:v>5.51118275437515E-5</c:v>
                </c:pt>
                <c:pt idx="49">
                  <c:v>5.44674689075672E-5</c:v>
                </c:pt>
                <c:pt idx="50">
                  <c:v>5.70602511869839E-5</c:v>
                </c:pt>
                <c:pt idx="51">
                  <c:v>4.71477484938487E-5</c:v>
                </c:pt>
                <c:pt idx="52">
                  <c:v>5.5517680741552E-5</c:v>
                </c:pt>
                <c:pt idx="53">
                  <c:v>4.71891135113798E-5</c:v>
                </c:pt>
                <c:pt idx="54">
                  <c:v>4.89971915594172E-5</c:v>
                </c:pt>
                <c:pt idx="55">
                  <c:v>5.38907387921083E-5</c:v>
                </c:pt>
                <c:pt idx="56">
                  <c:v>5.38907387921083E-5</c:v>
                </c:pt>
                <c:pt idx="57">
                  <c:v>5.12113690255976E-5</c:v>
                </c:pt>
                <c:pt idx="58">
                  <c:v>5.25297148125075E-5</c:v>
                </c:pt>
                <c:pt idx="59">
                  <c:v>5.8748502001697E-5</c:v>
                </c:pt>
                <c:pt idx="60">
                  <c:v>4.57098216939569E-5</c:v>
                </c:pt>
                <c:pt idx="61">
                  <c:v>5.95076813909093E-5</c:v>
                </c:pt>
                <c:pt idx="62">
                  <c:v>5.95150680011827E-5</c:v>
                </c:pt>
                <c:pt idx="63">
                  <c:v>4.30260199612822E-5</c:v>
                </c:pt>
                <c:pt idx="64">
                  <c:v>4.75114980130907E-5</c:v>
                </c:pt>
                <c:pt idx="65">
                  <c:v>5.61551452081479E-5</c:v>
                </c:pt>
                <c:pt idx="66">
                  <c:v>4.96581290319931E-5</c:v>
                </c:pt>
                <c:pt idx="67">
                  <c:v>5.85928086718229E-5</c:v>
                </c:pt>
                <c:pt idx="68">
                  <c:v>4.98378698819795E-5</c:v>
                </c:pt>
                <c:pt idx="69">
                  <c:v>4.98378698819795E-5</c:v>
                </c:pt>
                <c:pt idx="70">
                  <c:v>6.0619284163611E-5</c:v>
                </c:pt>
                <c:pt idx="71">
                  <c:v>5.40852528626416E-5</c:v>
                </c:pt>
                <c:pt idx="72">
                  <c:v>5.99201825379559E-5</c:v>
                </c:pt>
                <c:pt idx="73">
                  <c:v>6.32705027376352E-5</c:v>
                </c:pt>
                <c:pt idx="74">
                  <c:v>5.60060177540724E-5</c:v>
                </c:pt>
                <c:pt idx="75">
                  <c:v>5.89156856142187E-5</c:v>
                </c:pt>
                <c:pt idx="76">
                  <c:v>5.89156856142187E-5</c:v>
                </c:pt>
                <c:pt idx="77">
                  <c:v>5.73447177559579E-5</c:v>
                </c:pt>
                <c:pt idx="78">
                  <c:v>6.56770603647143E-5</c:v>
                </c:pt>
                <c:pt idx="79">
                  <c:v>6.27052629048239E-5</c:v>
                </c:pt>
                <c:pt idx="80">
                  <c:v>6.27052629048239E-5</c:v>
                </c:pt>
                <c:pt idx="81">
                  <c:v>6.71608662217488E-5</c:v>
                </c:pt>
                <c:pt idx="82">
                  <c:v>6.13315175408633E-5</c:v>
                </c:pt>
                <c:pt idx="83">
                  <c:v>6.13315175408633E-5</c:v>
                </c:pt>
                <c:pt idx="84">
                  <c:v>6.73662139873498E-5</c:v>
                </c:pt>
                <c:pt idx="85">
                  <c:v>6.6705112367879E-5</c:v>
                </c:pt>
                <c:pt idx="86">
                  <c:v>5.80717243537571E-5</c:v>
                </c:pt>
                <c:pt idx="87">
                  <c:v>6.23718805611503E-5</c:v>
                </c:pt>
                <c:pt idx="88">
                  <c:v>6.96436700815391E-5</c:v>
                </c:pt>
                <c:pt idx="89">
                  <c:v>5.84000181436867E-5</c:v>
                </c:pt>
                <c:pt idx="90">
                  <c:v>5.84000181436867E-5</c:v>
                </c:pt>
                <c:pt idx="91">
                  <c:v>6.10803727915672E-5</c:v>
                </c:pt>
                <c:pt idx="92">
                  <c:v>7.18049922475408E-5</c:v>
                </c:pt>
                <c:pt idx="93">
                  <c:v>7.18900203391326E-5</c:v>
                </c:pt>
                <c:pt idx="94">
                  <c:v>7.18969145087211E-5</c:v>
                </c:pt>
                <c:pt idx="95">
                  <c:v>6.87722962896184E-5</c:v>
                </c:pt>
                <c:pt idx="96">
                  <c:v>6.87722962896184E-5</c:v>
                </c:pt>
                <c:pt idx="97">
                  <c:v>6.39072285432037E-5</c:v>
                </c:pt>
                <c:pt idx="98">
                  <c:v>6.24276084319909E-5</c:v>
                </c:pt>
                <c:pt idx="99">
                  <c:v>6.29007618567269E-5</c:v>
                </c:pt>
                <c:pt idx="100">
                  <c:v>6.29007618567269E-5</c:v>
                </c:pt>
                <c:pt idx="101">
                  <c:v>6.29007618567269E-5</c:v>
                </c:pt>
                <c:pt idx="102">
                  <c:v>6.29007618567269E-5</c:v>
                </c:pt>
                <c:pt idx="103">
                  <c:v>6.29007618567269E-5</c:v>
                </c:pt>
                <c:pt idx="104">
                  <c:v>6.09677680216213E-5</c:v>
                </c:pt>
                <c:pt idx="105">
                  <c:v>4.60385258511239E-5</c:v>
                </c:pt>
                <c:pt idx="106">
                  <c:v>7.75758225603713E-5</c:v>
                </c:pt>
                <c:pt idx="107">
                  <c:v>7.74103624902467E-5</c:v>
                </c:pt>
                <c:pt idx="108">
                  <c:v>5.96406403758308E-5</c:v>
                </c:pt>
                <c:pt idx="109">
                  <c:v>7.83692265771837E-5</c:v>
                </c:pt>
                <c:pt idx="110">
                  <c:v>7.0546560077293E-5</c:v>
                </c:pt>
                <c:pt idx="111">
                  <c:v>7.97647214047271E-5</c:v>
                </c:pt>
                <c:pt idx="112">
                  <c:v>6.16791806643988E-5</c:v>
                </c:pt>
                <c:pt idx="113">
                  <c:v>7.94949459828524E-5</c:v>
                </c:pt>
                <c:pt idx="114">
                  <c:v>7.07224434752478E-5</c:v>
                </c:pt>
                <c:pt idx="115">
                  <c:v>7.13177221898377E-5</c:v>
                </c:pt>
                <c:pt idx="116">
                  <c:v>7.99252570680027E-5</c:v>
                </c:pt>
                <c:pt idx="117">
                  <c:v>7.43148803450003E-5</c:v>
                </c:pt>
                <c:pt idx="118">
                  <c:v>8.33173526524506E-5</c:v>
                </c:pt>
                <c:pt idx="119">
                  <c:v>8.38100395576875E-5</c:v>
                </c:pt>
                <c:pt idx="120">
                  <c:v>8.38100395576875E-5</c:v>
                </c:pt>
                <c:pt idx="121">
                  <c:v>8.33005275957167E-5</c:v>
                </c:pt>
                <c:pt idx="122">
                  <c:v>7.78437102929539E-5</c:v>
                </c:pt>
                <c:pt idx="123">
                  <c:v>7.55084744917369E-5</c:v>
                </c:pt>
                <c:pt idx="124">
                  <c:v>8.29579530259251E-5</c:v>
                </c:pt>
                <c:pt idx="125">
                  <c:v>8.55336640282655E-5</c:v>
                </c:pt>
                <c:pt idx="126">
                  <c:v>8.55336640282655E-5</c:v>
                </c:pt>
                <c:pt idx="127">
                  <c:v>8.55344847627403E-5</c:v>
                </c:pt>
                <c:pt idx="128">
                  <c:v>8.55344847627403E-5</c:v>
                </c:pt>
                <c:pt idx="129">
                  <c:v>8.55344847627403E-5</c:v>
                </c:pt>
                <c:pt idx="130">
                  <c:v>8.55344847627403E-5</c:v>
                </c:pt>
                <c:pt idx="131">
                  <c:v>8.55344847627403E-5</c:v>
                </c:pt>
                <c:pt idx="132">
                  <c:v>8.55344847627403E-5</c:v>
                </c:pt>
                <c:pt idx="133">
                  <c:v>8.55344847627403E-5</c:v>
                </c:pt>
                <c:pt idx="134">
                  <c:v>8.55344847627403E-5</c:v>
                </c:pt>
                <c:pt idx="135">
                  <c:v>8.55344847627403E-5</c:v>
                </c:pt>
                <c:pt idx="136">
                  <c:v>8.55344847627403E-5</c:v>
                </c:pt>
                <c:pt idx="137">
                  <c:v>8.55344847627403E-5</c:v>
                </c:pt>
                <c:pt idx="138">
                  <c:v>7.83114468701561E-5</c:v>
                </c:pt>
                <c:pt idx="139">
                  <c:v>9.00303040689316E-5</c:v>
                </c:pt>
                <c:pt idx="140">
                  <c:v>8.4554117432563E-5</c:v>
                </c:pt>
                <c:pt idx="141">
                  <c:v>8.67196253443863E-5</c:v>
                </c:pt>
                <c:pt idx="142">
                  <c:v>8.67196253443863E-5</c:v>
                </c:pt>
                <c:pt idx="143">
                  <c:v>8.20693438100331E-5</c:v>
                </c:pt>
                <c:pt idx="144">
                  <c:v>8.21409939296852E-5</c:v>
                </c:pt>
                <c:pt idx="145">
                  <c:v>8.8638174252735E-5</c:v>
                </c:pt>
                <c:pt idx="146">
                  <c:v>9.3821440755039E-5</c:v>
                </c:pt>
                <c:pt idx="147">
                  <c:v>9.36439158881345E-5</c:v>
                </c:pt>
                <c:pt idx="148">
                  <c:v>9.47795661809486E-5</c:v>
                </c:pt>
                <c:pt idx="149">
                  <c:v>9.50328448398793E-5</c:v>
                </c:pt>
                <c:pt idx="150">
                  <c:v>8.48206919899858E-5</c:v>
                </c:pt>
                <c:pt idx="151">
                  <c:v>9.42950045470125E-5</c:v>
                </c:pt>
                <c:pt idx="152">
                  <c:v>7.87031834349896E-5</c:v>
                </c:pt>
                <c:pt idx="153">
                  <c:v>0.00010093212009802</c:v>
                </c:pt>
                <c:pt idx="154">
                  <c:v>7.89374210541044E-5</c:v>
                </c:pt>
                <c:pt idx="155">
                  <c:v>7.25054891218031E-5</c:v>
                </c:pt>
                <c:pt idx="156">
                  <c:v>9.69385902904208E-5</c:v>
                </c:pt>
                <c:pt idx="157">
                  <c:v>7.42372388636819E-5</c:v>
                </c:pt>
                <c:pt idx="158">
                  <c:v>0.000102487658148154</c:v>
                </c:pt>
                <c:pt idx="159">
                  <c:v>8.11045704348774E-5</c:v>
                </c:pt>
                <c:pt idx="160">
                  <c:v>9.48952897418988E-5</c:v>
                </c:pt>
                <c:pt idx="161">
                  <c:v>8.9687893646035E-5</c:v>
                </c:pt>
                <c:pt idx="162">
                  <c:v>0.000109043685133048</c:v>
                </c:pt>
                <c:pt idx="163">
                  <c:v>9.94099038675636E-5</c:v>
                </c:pt>
                <c:pt idx="164">
                  <c:v>0.000108144488442431</c:v>
                </c:pt>
                <c:pt idx="165">
                  <c:v>0.000109619102073348</c:v>
                </c:pt>
                <c:pt idx="166">
                  <c:v>0.000111524026789414</c:v>
                </c:pt>
                <c:pt idx="167">
                  <c:v>0.000110824514796522</c:v>
                </c:pt>
                <c:pt idx="168">
                  <c:v>0.000113899314433003</c:v>
                </c:pt>
                <c:pt idx="169">
                  <c:v>0.000100476284170702</c:v>
                </c:pt>
                <c:pt idx="170">
                  <c:v>0.000105712077679395</c:v>
                </c:pt>
                <c:pt idx="171">
                  <c:v>7.63159130680688E-5</c:v>
                </c:pt>
                <c:pt idx="172">
                  <c:v>8.6055897374596E-5</c:v>
                </c:pt>
                <c:pt idx="173">
                  <c:v>0.000119486464370368</c:v>
                </c:pt>
                <c:pt idx="174">
                  <c:v>0.0001210029354595</c:v>
                </c:pt>
                <c:pt idx="175">
                  <c:v>0.00011901987682143</c:v>
                </c:pt>
                <c:pt idx="176">
                  <c:v>0.000123647752304621</c:v>
                </c:pt>
                <c:pt idx="177">
                  <c:v>0.000123669091400966</c:v>
                </c:pt>
                <c:pt idx="178">
                  <c:v>0.000122188322261488</c:v>
                </c:pt>
                <c:pt idx="179">
                  <c:v>0.000124075190819109</c:v>
                </c:pt>
                <c:pt idx="180">
                  <c:v>0.000124075354966004</c:v>
                </c:pt>
                <c:pt idx="181">
                  <c:v>0.000122223777990801</c:v>
                </c:pt>
                <c:pt idx="182">
                  <c:v>9.99554460729791E-5</c:v>
                </c:pt>
                <c:pt idx="183">
                  <c:v>0.000104994427454609</c:v>
                </c:pt>
                <c:pt idx="184">
                  <c:v>0.000104994427454609</c:v>
                </c:pt>
                <c:pt idx="185">
                  <c:v>0.000104511425216175</c:v>
                </c:pt>
                <c:pt idx="186">
                  <c:v>0.000127130785268879</c:v>
                </c:pt>
                <c:pt idx="187">
                  <c:v>0.000125415778510287</c:v>
                </c:pt>
                <c:pt idx="188">
                  <c:v>0.000125415778510287</c:v>
                </c:pt>
                <c:pt idx="189">
                  <c:v>0.000110575339809965</c:v>
                </c:pt>
                <c:pt idx="190">
                  <c:v>0.00012163046903895</c:v>
                </c:pt>
                <c:pt idx="191">
                  <c:v>0.000101350612606733</c:v>
                </c:pt>
                <c:pt idx="192">
                  <c:v>0.000119395855284347</c:v>
                </c:pt>
                <c:pt idx="193">
                  <c:v>0.000134832967947865</c:v>
                </c:pt>
                <c:pt idx="194">
                  <c:v>0.000137850480318004</c:v>
                </c:pt>
                <c:pt idx="195">
                  <c:v>0.000106897710701726</c:v>
                </c:pt>
                <c:pt idx="196">
                  <c:v>0.000140508346841274</c:v>
                </c:pt>
                <c:pt idx="197">
                  <c:v>0.00013820364236252</c:v>
                </c:pt>
                <c:pt idx="198">
                  <c:v>0.000116800036287373</c:v>
                </c:pt>
                <c:pt idx="199">
                  <c:v>0.000141730584621182</c:v>
                </c:pt>
                <c:pt idx="200">
                  <c:v>0.000136289443346888</c:v>
                </c:pt>
                <c:pt idx="201">
                  <c:v>0.000136289443346888</c:v>
                </c:pt>
                <c:pt idx="202">
                  <c:v>0.000143725215615347</c:v>
                </c:pt>
                <c:pt idx="203">
                  <c:v>0.000139801037870871</c:v>
                </c:pt>
                <c:pt idx="204">
                  <c:v>0.00013519663539366</c:v>
                </c:pt>
                <c:pt idx="205">
                  <c:v>0.000140985111497699</c:v>
                </c:pt>
                <c:pt idx="206">
                  <c:v>0.000140985111497699</c:v>
                </c:pt>
                <c:pt idx="207">
                  <c:v>0.000140985111497699</c:v>
                </c:pt>
                <c:pt idx="208">
                  <c:v>0.000145411332520425</c:v>
                </c:pt>
                <c:pt idx="209">
                  <c:v>0.000147229998043188</c:v>
                </c:pt>
                <c:pt idx="210">
                  <c:v>0.00014783890095006</c:v>
                </c:pt>
                <c:pt idx="211">
                  <c:v>0.000152090633823439</c:v>
                </c:pt>
                <c:pt idx="212">
                  <c:v>9.98287246700663E-5</c:v>
                </c:pt>
                <c:pt idx="213">
                  <c:v>0.000157207831200519</c:v>
                </c:pt>
                <c:pt idx="214">
                  <c:v>0.000150060136732724</c:v>
                </c:pt>
                <c:pt idx="215">
                  <c:v>0.000134737680675338</c:v>
                </c:pt>
                <c:pt idx="216">
                  <c:v>0.000128755757455583</c:v>
                </c:pt>
                <c:pt idx="217">
                  <c:v>0.000157047623831034</c:v>
                </c:pt>
                <c:pt idx="218">
                  <c:v>0.000157265200540309</c:v>
                </c:pt>
                <c:pt idx="219">
                  <c:v>0.000138776022585263</c:v>
                </c:pt>
                <c:pt idx="220">
                  <c:v>0.000143662675648365</c:v>
                </c:pt>
                <c:pt idx="221">
                  <c:v>0.000143662675648365</c:v>
                </c:pt>
                <c:pt idx="222">
                  <c:v>0.000165534100374162</c:v>
                </c:pt>
                <c:pt idx="223">
                  <c:v>0.000122371181902479</c:v>
                </c:pt>
                <c:pt idx="224">
                  <c:v>0.000122874948723126</c:v>
                </c:pt>
                <c:pt idx="225">
                  <c:v>0.000163739892738749</c:v>
                </c:pt>
                <c:pt idx="226">
                  <c:v>0.000162183369807245</c:v>
                </c:pt>
                <c:pt idx="227">
                  <c:v>0.00016687173342123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Analysis!$U$99</c:f>
              <c:strCache>
                <c:ptCount val="1"/>
                <c:pt idx="0">
                  <c:v>Ecomp</c:v>
                </c:pt>
              </c:strCache>
            </c:strRef>
          </c:tx>
          <c:marker>
            <c:symbol val="none"/>
          </c:marker>
          <c:xVal>
            <c:numRef>
              <c:f>Analysis!$M$100:$M$327</c:f>
              <c:numCache>
                <c:formatCode>General</c:formatCode>
                <c:ptCount val="228"/>
                <c:pt idx="0">
                  <c:v>0.000412</c:v>
                </c:pt>
                <c:pt idx="1">
                  <c:v>0.000932</c:v>
                </c:pt>
                <c:pt idx="2">
                  <c:v>0.001996</c:v>
                </c:pt>
                <c:pt idx="3">
                  <c:v>0.004148</c:v>
                </c:pt>
                <c:pt idx="4">
                  <c:v>0.008464</c:v>
                </c:pt>
                <c:pt idx="5">
                  <c:v>0.017132</c:v>
                </c:pt>
                <c:pt idx="6">
                  <c:v>0.034504</c:v>
                </c:pt>
                <c:pt idx="7">
                  <c:v>0.069284</c:v>
                </c:pt>
                <c:pt idx="8">
                  <c:v>0.13888</c:v>
                </c:pt>
                <c:pt idx="9">
                  <c:v>0.278108</c:v>
                </c:pt>
                <c:pt idx="10">
                  <c:v>0.5566</c:v>
                </c:pt>
                <c:pt idx="11">
                  <c:v>1.11362</c:v>
                </c:pt>
                <c:pt idx="12">
                  <c:v>2.141344</c:v>
                </c:pt>
                <c:pt idx="13">
                  <c:v>2.227696</c:v>
                </c:pt>
                <c:pt idx="14">
                  <c:v>4.432392</c:v>
                </c:pt>
                <c:pt idx="15">
                  <c:v>4.455884</c:v>
                </c:pt>
                <c:pt idx="16">
                  <c:v>6.452372</c:v>
                </c:pt>
                <c:pt idx="17">
                  <c:v>6.543064</c:v>
                </c:pt>
                <c:pt idx="18">
                  <c:v>6.580744</c:v>
                </c:pt>
                <c:pt idx="19">
                  <c:v>6.667744</c:v>
                </c:pt>
                <c:pt idx="20">
                  <c:v>6.821552</c:v>
                </c:pt>
                <c:pt idx="21">
                  <c:v>6.988364</c:v>
                </c:pt>
                <c:pt idx="22">
                  <c:v>7.052952</c:v>
                </c:pt>
                <c:pt idx="23">
                  <c:v>7.180288</c:v>
                </c:pt>
                <c:pt idx="24">
                  <c:v>7.234264</c:v>
                </c:pt>
                <c:pt idx="25">
                  <c:v>7.382584</c:v>
                </c:pt>
                <c:pt idx="26">
                  <c:v>7.498304</c:v>
                </c:pt>
                <c:pt idx="27">
                  <c:v>7.49916</c:v>
                </c:pt>
                <c:pt idx="28">
                  <c:v>7.517952</c:v>
                </c:pt>
                <c:pt idx="29">
                  <c:v>7.51844</c:v>
                </c:pt>
                <c:pt idx="30">
                  <c:v>7.54272</c:v>
                </c:pt>
                <c:pt idx="31">
                  <c:v>7.54272</c:v>
                </c:pt>
                <c:pt idx="32">
                  <c:v>7.546736</c:v>
                </c:pt>
                <c:pt idx="33">
                  <c:v>7.546736</c:v>
                </c:pt>
                <c:pt idx="34">
                  <c:v>7.563336</c:v>
                </c:pt>
                <c:pt idx="35">
                  <c:v>7.631068</c:v>
                </c:pt>
                <c:pt idx="36">
                  <c:v>7.696448</c:v>
                </c:pt>
                <c:pt idx="37">
                  <c:v>7.74556</c:v>
                </c:pt>
                <c:pt idx="38">
                  <c:v>7.805272</c:v>
                </c:pt>
                <c:pt idx="39">
                  <c:v>8.072468</c:v>
                </c:pt>
                <c:pt idx="40">
                  <c:v>8.088272</c:v>
                </c:pt>
                <c:pt idx="41">
                  <c:v>8.122208000000001</c:v>
                </c:pt>
                <c:pt idx="42">
                  <c:v>8.240344</c:v>
                </c:pt>
                <c:pt idx="43">
                  <c:v>8.243872</c:v>
                </c:pt>
                <c:pt idx="44">
                  <c:v>8.255776</c:v>
                </c:pt>
                <c:pt idx="45">
                  <c:v>8.339788</c:v>
                </c:pt>
                <c:pt idx="46">
                  <c:v>8.351744</c:v>
                </c:pt>
                <c:pt idx="47">
                  <c:v>8.3918</c:v>
                </c:pt>
                <c:pt idx="48">
                  <c:v>8.393568</c:v>
                </c:pt>
                <c:pt idx="49">
                  <c:v>8.420416</c:v>
                </c:pt>
                <c:pt idx="50">
                  <c:v>8.532928</c:v>
                </c:pt>
                <c:pt idx="51">
                  <c:v>8.546576</c:v>
                </c:pt>
                <c:pt idx="52">
                  <c:v>8.573968000000001</c:v>
                </c:pt>
                <c:pt idx="53">
                  <c:v>8.649544</c:v>
                </c:pt>
                <c:pt idx="54">
                  <c:v>8.658944</c:v>
                </c:pt>
                <c:pt idx="55">
                  <c:v>8.827992</c:v>
                </c:pt>
                <c:pt idx="56">
                  <c:v>8.827992</c:v>
                </c:pt>
                <c:pt idx="57">
                  <c:v>8.8368</c:v>
                </c:pt>
                <c:pt idx="58">
                  <c:v>8.880636</c:v>
                </c:pt>
                <c:pt idx="59">
                  <c:v>8.886088</c:v>
                </c:pt>
                <c:pt idx="60">
                  <c:v>8.890356</c:v>
                </c:pt>
                <c:pt idx="61">
                  <c:v>8.890768</c:v>
                </c:pt>
                <c:pt idx="62">
                  <c:v>8.896288</c:v>
                </c:pt>
                <c:pt idx="63">
                  <c:v>8.912296</c:v>
                </c:pt>
                <c:pt idx="64">
                  <c:v>8.93048</c:v>
                </c:pt>
                <c:pt idx="65">
                  <c:v>8.972432</c:v>
                </c:pt>
                <c:pt idx="66">
                  <c:v>8.99886</c:v>
                </c:pt>
                <c:pt idx="67">
                  <c:v>9.023584</c:v>
                </c:pt>
                <c:pt idx="68">
                  <c:v>9.030620000000001</c:v>
                </c:pt>
                <c:pt idx="69">
                  <c:v>9.030620000000001</c:v>
                </c:pt>
                <c:pt idx="70">
                  <c:v>9.261096</c:v>
                </c:pt>
                <c:pt idx="71">
                  <c:v>9.286312000000001</c:v>
                </c:pt>
                <c:pt idx="72">
                  <c:v>9.32528</c:v>
                </c:pt>
                <c:pt idx="73">
                  <c:v>9.462432</c:v>
                </c:pt>
                <c:pt idx="74">
                  <c:v>9.499388</c:v>
                </c:pt>
                <c:pt idx="75">
                  <c:v>9.634792</c:v>
                </c:pt>
                <c:pt idx="76">
                  <c:v>9.634792</c:v>
                </c:pt>
                <c:pt idx="77">
                  <c:v>9.63702</c:v>
                </c:pt>
                <c:pt idx="78">
                  <c:v>9.818676</c:v>
                </c:pt>
                <c:pt idx="79">
                  <c:v>9.871208</c:v>
                </c:pt>
                <c:pt idx="80">
                  <c:v>9.871208</c:v>
                </c:pt>
                <c:pt idx="81">
                  <c:v>10.009744</c:v>
                </c:pt>
                <c:pt idx="82">
                  <c:v>10.034712</c:v>
                </c:pt>
                <c:pt idx="83">
                  <c:v>10.034712</c:v>
                </c:pt>
                <c:pt idx="84">
                  <c:v>10.045128</c:v>
                </c:pt>
                <c:pt idx="85">
                  <c:v>10.160468</c:v>
                </c:pt>
                <c:pt idx="86">
                  <c:v>10.171976</c:v>
                </c:pt>
                <c:pt idx="87">
                  <c:v>10.228944</c:v>
                </c:pt>
                <c:pt idx="88">
                  <c:v>10.333596</c:v>
                </c:pt>
                <c:pt idx="89">
                  <c:v>10.581856</c:v>
                </c:pt>
                <c:pt idx="90">
                  <c:v>10.581856</c:v>
                </c:pt>
                <c:pt idx="91">
                  <c:v>10.695852</c:v>
                </c:pt>
                <c:pt idx="92">
                  <c:v>10.748724</c:v>
                </c:pt>
                <c:pt idx="93">
                  <c:v>10.852616</c:v>
                </c:pt>
                <c:pt idx="94">
                  <c:v>10.942044</c:v>
                </c:pt>
                <c:pt idx="95">
                  <c:v>11.241432</c:v>
                </c:pt>
                <c:pt idx="96">
                  <c:v>11.241432</c:v>
                </c:pt>
                <c:pt idx="97">
                  <c:v>11.371188</c:v>
                </c:pt>
                <c:pt idx="98">
                  <c:v>11.371792</c:v>
                </c:pt>
                <c:pt idx="99">
                  <c:v>11.533452</c:v>
                </c:pt>
                <c:pt idx="100">
                  <c:v>11.533452</c:v>
                </c:pt>
                <c:pt idx="101">
                  <c:v>11.533452</c:v>
                </c:pt>
                <c:pt idx="102">
                  <c:v>11.533452</c:v>
                </c:pt>
                <c:pt idx="103">
                  <c:v>11.533452</c:v>
                </c:pt>
                <c:pt idx="104">
                  <c:v>11.535568</c:v>
                </c:pt>
                <c:pt idx="105">
                  <c:v>11.542256</c:v>
                </c:pt>
                <c:pt idx="106">
                  <c:v>11.6688</c:v>
                </c:pt>
                <c:pt idx="107">
                  <c:v>11.678408</c:v>
                </c:pt>
                <c:pt idx="108">
                  <c:v>11.722128</c:v>
                </c:pt>
                <c:pt idx="109">
                  <c:v>11.737704</c:v>
                </c:pt>
                <c:pt idx="110">
                  <c:v>11.847408</c:v>
                </c:pt>
                <c:pt idx="111">
                  <c:v>11.85256</c:v>
                </c:pt>
                <c:pt idx="112">
                  <c:v>11.886884</c:v>
                </c:pt>
                <c:pt idx="113">
                  <c:v>11.902296</c:v>
                </c:pt>
                <c:pt idx="114">
                  <c:v>11.903084</c:v>
                </c:pt>
                <c:pt idx="115">
                  <c:v>11.97396</c:v>
                </c:pt>
                <c:pt idx="116">
                  <c:v>12.014472</c:v>
                </c:pt>
                <c:pt idx="117">
                  <c:v>12.412816</c:v>
                </c:pt>
                <c:pt idx="118">
                  <c:v>12.504792</c:v>
                </c:pt>
                <c:pt idx="119">
                  <c:v>12.601128</c:v>
                </c:pt>
                <c:pt idx="120">
                  <c:v>12.601128</c:v>
                </c:pt>
                <c:pt idx="121">
                  <c:v>12.630612</c:v>
                </c:pt>
                <c:pt idx="122">
                  <c:v>13.024928</c:v>
                </c:pt>
                <c:pt idx="123">
                  <c:v>13.040132</c:v>
                </c:pt>
                <c:pt idx="124">
                  <c:v>13.160064</c:v>
                </c:pt>
                <c:pt idx="125">
                  <c:v>13.31024</c:v>
                </c:pt>
                <c:pt idx="126">
                  <c:v>13.31024</c:v>
                </c:pt>
                <c:pt idx="127">
                  <c:v>13.31036</c:v>
                </c:pt>
                <c:pt idx="128">
                  <c:v>13.31036</c:v>
                </c:pt>
                <c:pt idx="129">
                  <c:v>13.31036</c:v>
                </c:pt>
                <c:pt idx="130">
                  <c:v>13.31036</c:v>
                </c:pt>
                <c:pt idx="131">
                  <c:v>13.31036</c:v>
                </c:pt>
                <c:pt idx="132">
                  <c:v>13.31036</c:v>
                </c:pt>
                <c:pt idx="133">
                  <c:v>13.31036</c:v>
                </c:pt>
                <c:pt idx="134">
                  <c:v>13.31036</c:v>
                </c:pt>
                <c:pt idx="135">
                  <c:v>13.31036</c:v>
                </c:pt>
                <c:pt idx="136">
                  <c:v>13.31036</c:v>
                </c:pt>
                <c:pt idx="137">
                  <c:v>13.31036</c:v>
                </c:pt>
                <c:pt idx="138">
                  <c:v>13.436756</c:v>
                </c:pt>
                <c:pt idx="139">
                  <c:v>13.495656</c:v>
                </c:pt>
                <c:pt idx="140">
                  <c:v>13.6632</c:v>
                </c:pt>
                <c:pt idx="141">
                  <c:v>13.70828</c:v>
                </c:pt>
                <c:pt idx="142">
                  <c:v>13.70828</c:v>
                </c:pt>
                <c:pt idx="143">
                  <c:v>13.9994</c:v>
                </c:pt>
                <c:pt idx="144">
                  <c:v>14.009876</c:v>
                </c:pt>
                <c:pt idx="145">
                  <c:v>14.161792</c:v>
                </c:pt>
                <c:pt idx="146">
                  <c:v>14.17872</c:v>
                </c:pt>
                <c:pt idx="147">
                  <c:v>14.201784</c:v>
                </c:pt>
                <c:pt idx="148">
                  <c:v>14.318808</c:v>
                </c:pt>
                <c:pt idx="149">
                  <c:v>14.60656</c:v>
                </c:pt>
                <c:pt idx="150">
                  <c:v>14.721016</c:v>
                </c:pt>
                <c:pt idx="151">
                  <c:v>14.85832</c:v>
                </c:pt>
                <c:pt idx="152">
                  <c:v>14.927192</c:v>
                </c:pt>
                <c:pt idx="153">
                  <c:v>14.974296</c:v>
                </c:pt>
                <c:pt idx="154">
                  <c:v>15.1188</c:v>
                </c:pt>
                <c:pt idx="155">
                  <c:v>15.127864</c:v>
                </c:pt>
                <c:pt idx="156">
                  <c:v>15.14544</c:v>
                </c:pt>
                <c:pt idx="157">
                  <c:v>15.381064</c:v>
                </c:pt>
                <c:pt idx="158">
                  <c:v>15.424412</c:v>
                </c:pt>
                <c:pt idx="159">
                  <c:v>15.47624</c:v>
                </c:pt>
                <c:pt idx="160">
                  <c:v>15.662688</c:v>
                </c:pt>
                <c:pt idx="161">
                  <c:v>15.908352</c:v>
                </c:pt>
                <c:pt idx="162">
                  <c:v>16.338912</c:v>
                </c:pt>
                <c:pt idx="163">
                  <c:v>16.400352</c:v>
                </c:pt>
                <c:pt idx="164">
                  <c:v>16.47988</c:v>
                </c:pt>
                <c:pt idx="165">
                  <c:v>16.481364</c:v>
                </c:pt>
                <c:pt idx="166">
                  <c:v>16.496104</c:v>
                </c:pt>
                <c:pt idx="167">
                  <c:v>16.657608</c:v>
                </c:pt>
                <c:pt idx="168">
                  <c:v>16.724416</c:v>
                </c:pt>
                <c:pt idx="169">
                  <c:v>17.105688</c:v>
                </c:pt>
                <c:pt idx="170">
                  <c:v>17.448556</c:v>
                </c:pt>
                <c:pt idx="171">
                  <c:v>17.672768</c:v>
                </c:pt>
                <c:pt idx="172">
                  <c:v>17.825156</c:v>
                </c:pt>
                <c:pt idx="173">
                  <c:v>17.909816</c:v>
                </c:pt>
                <c:pt idx="174">
                  <c:v>17.98266</c:v>
                </c:pt>
                <c:pt idx="175">
                  <c:v>18.006696</c:v>
                </c:pt>
                <c:pt idx="176">
                  <c:v>18.26872</c:v>
                </c:pt>
                <c:pt idx="177">
                  <c:v>18.27184</c:v>
                </c:pt>
                <c:pt idx="178">
                  <c:v>18.289216</c:v>
                </c:pt>
                <c:pt idx="179">
                  <c:v>18.331216</c:v>
                </c:pt>
                <c:pt idx="180">
                  <c:v>18.33124</c:v>
                </c:pt>
                <c:pt idx="181">
                  <c:v>18.3328</c:v>
                </c:pt>
                <c:pt idx="182">
                  <c:v>18.459416</c:v>
                </c:pt>
                <c:pt idx="183">
                  <c:v>18.739728</c:v>
                </c:pt>
                <c:pt idx="184">
                  <c:v>18.739728</c:v>
                </c:pt>
                <c:pt idx="185">
                  <c:v>19.410668</c:v>
                </c:pt>
                <c:pt idx="186">
                  <c:v>19.587856</c:v>
                </c:pt>
                <c:pt idx="187">
                  <c:v>19.743184</c:v>
                </c:pt>
                <c:pt idx="188">
                  <c:v>19.743184</c:v>
                </c:pt>
                <c:pt idx="189">
                  <c:v>19.964476</c:v>
                </c:pt>
                <c:pt idx="190">
                  <c:v>20.003072</c:v>
                </c:pt>
                <c:pt idx="191">
                  <c:v>20.060744</c:v>
                </c:pt>
                <c:pt idx="192">
                  <c:v>20.078368</c:v>
                </c:pt>
                <c:pt idx="193">
                  <c:v>20.170696</c:v>
                </c:pt>
                <c:pt idx="194">
                  <c:v>20.563468</c:v>
                </c:pt>
                <c:pt idx="195">
                  <c:v>20.904428</c:v>
                </c:pt>
                <c:pt idx="196">
                  <c:v>21.000496</c:v>
                </c:pt>
                <c:pt idx="197">
                  <c:v>21.028664</c:v>
                </c:pt>
                <c:pt idx="198">
                  <c:v>21.163712</c:v>
                </c:pt>
                <c:pt idx="199">
                  <c:v>21.21642</c:v>
                </c:pt>
                <c:pt idx="200">
                  <c:v>21.249488</c:v>
                </c:pt>
                <c:pt idx="201">
                  <c:v>21.249488</c:v>
                </c:pt>
                <c:pt idx="202">
                  <c:v>21.508056</c:v>
                </c:pt>
                <c:pt idx="203">
                  <c:v>21.77872</c:v>
                </c:pt>
                <c:pt idx="204">
                  <c:v>21.797008</c:v>
                </c:pt>
                <c:pt idx="205">
                  <c:v>21.861984</c:v>
                </c:pt>
                <c:pt idx="206">
                  <c:v>21.861984</c:v>
                </c:pt>
                <c:pt idx="207">
                  <c:v>21.861984</c:v>
                </c:pt>
                <c:pt idx="208">
                  <c:v>22.035544</c:v>
                </c:pt>
                <c:pt idx="209">
                  <c:v>22.134812</c:v>
                </c:pt>
                <c:pt idx="210">
                  <c:v>22.23156</c:v>
                </c:pt>
                <c:pt idx="211">
                  <c:v>22.517248</c:v>
                </c:pt>
                <c:pt idx="212">
                  <c:v>22.578608</c:v>
                </c:pt>
                <c:pt idx="213">
                  <c:v>23.294416</c:v>
                </c:pt>
                <c:pt idx="214">
                  <c:v>23.353488</c:v>
                </c:pt>
                <c:pt idx="215">
                  <c:v>23.354664</c:v>
                </c:pt>
                <c:pt idx="216">
                  <c:v>23.371844</c:v>
                </c:pt>
                <c:pt idx="217">
                  <c:v>23.403972</c:v>
                </c:pt>
                <c:pt idx="218">
                  <c:v>23.450524</c:v>
                </c:pt>
                <c:pt idx="219">
                  <c:v>24.088992</c:v>
                </c:pt>
                <c:pt idx="220">
                  <c:v>24.204992</c:v>
                </c:pt>
                <c:pt idx="221">
                  <c:v>24.204992</c:v>
                </c:pt>
                <c:pt idx="222">
                  <c:v>24.365624</c:v>
                </c:pt>
                <c:pt idx="223">
                  <c:v>24.415672</c:v>
                </c:pt>
                <c:pt idx="224">
                  <c:v>24.480188</c:v>
                </c:pt>
                <c:pt idx="225">
                  <c:v>24.539632</c:v>
                </c:pt>
                <c:pt idx="226">
                  <c:v>24.605092</c:v>
                </c:pt>
                <c:pt idx="227">
                  <c:v>24.9968</c:v>
                </c:pt>
              </c:numCache>
            </c:numRef>
          </c:xVal>
          <c:yVal>
            <c:numRef>
              <c:f>Analysis!$U$100:$U$327</c:f>
              <c:numCache>
                <c:formatCode>0.00E+00</c:formatCode>
                <c:ptCount val="2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Analysis!$V$99</c:f>
              <c:strCache>
                <c:ptCount val="1"/>
                <c:pt idx="0">
                  <c:v>Ecomm</c:v>
                </c:pt>
              </c:strCache>
            </c:strRef>
          </c:tx>
          <c:marker>
            <c:symbol val="none"/>
          </c:marker>
          <c:xVal>
            <c:numRef>
              <c:f>Analysis!$M$100:$M$327</c:f>
              <c:numCache>
                <c:formatCode>General</c:formatCode>
                <c:ptCount val="228"/>
                <c:pt idx="0">
                  <c:v>0.000412</c:v>
                </c:pt>
                <c:pt idx="1">
                  <c:v>0.000932</c:v>
                </c:pt>
                <c:pt idx="2">
                  <c:v>0.001996</c:v>
                </c:pt>
                <c:pt idx="3">
                  <c:v>0.004148</c:v>
                </c:pt>
                <c:pt idx="4">
                  <c:v>0.008464</c:v>
                </c:pt>
                <c:pt idx="5">
                  <c:v>0.017132</c:v>
                </c:pt>
                <c:pt idx="6">
                  <c:v>0.034504</c:v>
                </c:pt>
                <c:pt idx="7">
                  <c:v>0.069284</c:v>
                </c:pt>
                <c:pt idx="8">
                  <c:v>0.13888</c:v>
                </c:pt>
                <c:pt idx="9">
                  <c:v>0.278108</c:v>
                </c:pt>
                <c:pt idx="10">
                  <c:v>0.5566</c:v>
                </c:pt>
                <c:pt idx="11">
                  <c:v>1.11362</c:v>
                </c:pt>
                <c:pt idx="12">
                  <c:v>2.141344</c:v>
                </c:pt>
                <c:pt idx="13">
                  <c:v>2.227696</c:v>
                </c:pt>
                <c:pt idx="14">
                  <c:v>4.432392</c:v>
                </c:pt>
                <c:pt idx="15">
                  <c:v>4.455884</c:v>
                </c:pt>
                <c:pt idx="16">
                  <c:v>6.452372</c:v>
                </c:pt>
                <c:pt idx="17">
                  <c:v>6.543064</c:v>
                </c:pt>
                <c:pt idx="18">
                  <c:v>6.580744</c:v>
                </c:pt>
                <c:pt idx="19">
                  <c:v>6.667744</c:v>
                </c:pt>
                <c:pt idx="20">
                  <c:v>6.821552</c:v>
                </c:pt>
                <c:pt idx="21">
                  <c:v>6.988364</c:v>
                </c:pt>
                <c:pt idx="22">
                  <c:v>7.052952</c:v>
                </c:pt>
                <c:pt idx="23">
                  <c:v>7.180288</c:v>
                </c:pt>
                <c:pt idx="24">
                  <c:v>7.234264</c:v>
                </c:pt>
                <c:pt idx="25">
                  <c:v>7.382584</c:v>
                </c:pt>
                <c:pt idx="26">
                  <c:v>7.498304</c:v>
                </c:pt>
                <c:pt idx="27">
                  <c:v>7.49916</c:v>
                </c:pt>
                <c:pt idx="28">
                  <c:v>7.517952</c:v>
                </c:pt>
                <c:pt idx="29">
                  <c:v>7.51844</c:v>
                </c:pt>
                <c:pt idx="30">
                  <c:v>7.54272</c:v>
                </c:pt>
                <c:pt idx="31">
                  <c:v>7.54272</c:v>
                </c:pt>
                <c:pt idx="32">
                  <c:v>7.546736</c:v>
                </c:pt>
                <c:pt idx="33">
                  <c:v>7.546736</c:v>
                </c:pt>
                <c:pt idx="34">
                  <c:v>7.563336</c:v>
                </c:pt>
                <c:pt idx="35">
                  <c:v>7.631068</c:v>
                </c:pt>
                <c:pt idx="36">
                  <c:v>7.696448</c:v>
                </c:pt>
                <c:pt idx="37">
                  <c:v>7.74556</c:v>
                </c:pt>
                <c:pt idx="38">
                  <c:v>7.805272</c:v>
                </c:pt>
                <c:pt idx="39">
                  <c:v>8.072468</c:v>
                </c:pt>
                <c:pt idx="40">
                  <c:v>8.088272</c:v>
                </c:pt>
                <c:pt idx="41">
                  <c:v>8.122208000000001</c:v>
                </c:pt>
                <c:pt idx="42">
                  <c:v>8.240344</c:v>
                </c:pt>
                <c:pt idx="43">
                  <c:v>8.243872</c:v>
                </c:pt>
                <c:pt idx="44">
                  <c:v>8.255776</c:v>
                </c:pt>
                <c:pt idx="45">
                  <c:v>8.339788</c:v>
                </c:pt>
                <c:pt idx="46">
                  <c:v>8.351744</c:v>
                </c:pt>
                <c:pt idx="47">
                  <c:v>8.3918</c:v>
                </c:pt>
                <c:pt idx="48">
                  <c:v>8.393568</c:v>
                </c:pt>
                <c:pt idx="49">
                  <c:v>8.420416</c:v>
                </c:pt>
                <c:pt idx="50">
                  <c:v>8.532928</c:v>
                </c:pt>
                <c:pt idx="51">
                  <c:v>8.546576</c:v>
                </c:pt>
                <c:pt idx="52">
                  <c:v>8.573968000000001</c:v>
                </c:pt>
                <c:pt idx="53">
                  <c:v>8.649544</c:v>
                </c:pt>
                <c:pt idx="54">
                  <c:v>8.658944</c:v>
                </c:pt>
                <c:pt idx="55">
                  <c:v>8.827992</c:v>
                </c:pt>
                <c:pt idx="56">
                  <c:v>8.827992</c:v>
                </c:pt>
                <c:pt idx="57">
                  <c:v>8.8368</c:v>
                </c:pt>
                <c:pt idx="58">
                  <c:v>8.880636</c:v>
                </c:pt>
                <c:pt idx="59">
                  <c:v>8.886088</c:v>
                </c:pt>
                <c:pt idx="60">
                  <c:v>8.890356</c:v>
                </c:pt>
                <c:pt idx="61">
                  <c:v>8.890768</c:v>
                </c:pt>
                <c:pt idx="62">
                  <c:v>8.896288</c:v>
                </c:pt>
                <c:pt idx="63">
                  <c:v>8.912296</c:v>
                </c:pt>
                <c:pt idx="64">
                  <c:v>8.93048</c:v>
                </c:pt>
                <c:pt idx="65">
                  <c:v>8.972432</c:v>
                </c:pt>
                <c:pt idx="66">
                  <c:v>8.99886</c:v>
                </c:pt>
                <c:pt idx="67">
                  <c:v>9.023584</c:v>
                </c:pt>
                <c:pt idx="68">
                  <c:v>9.030620000000001</c:v>
                </c:pt>
                <c:pt idx="69">
                  <c:v>9.030620000000001</c:v>
                </c:pt>
                <c:pt idx="70">
                  <c:v>9.261096</c:v>
                </c:pt>
                <c:pt idx="71">
                  <c:v>9.286312000000001</c:v>
                </c:pt>
                <c:pt idx="72">
                  <c:v>9.32528</c:v>
                </c:pt>
                <c:pt idx="73">
                  <c:v>9.462432</c:v>
                </c:pt>
                <c:pt idx="74">
                  <c:v>9.499388</c:v>
                </c:pt>
                <c:pt idx="75">
                  <c:v>9.634792</c:v>
                </c:pt>
                <c:pt idx="76">
                  <c:v>9.634792</c:v>
                </c:pt>
                <c:pt idx="77">
                  <c:v>9.63702</c:v>
                </c:pt>
                <c:pt idx="78">
                  <c:v>9.818676</c:v>
                </c:pt>
                <c:pt idx="79">
                  <c:v>9.871208</c:v>
                </c:pt>
                <c:pt idx="80">
                  <c:v>9.871208</c:v>
                </c:pt>
                <c:pt idx="81">
                  <c:v>10.009744</c:v>
                </c:pt>
                <c:pt idx="82">
                  <c:v>10.034712</c:v>
                </c:pt>
                <c:pt idx="83">
                  <c:v>10.034712</c:v>
                </c:pt>
                <c:pt idx="84">
                  <c:v>10.045128</c:v>
                </c:pt>
                <c:pt idx="85">
                  <c:v>10.160468</c:v>
                </c:pt>
                <c:pt idx="86">
                  <c:v>10.171976</c:v>
                </c:pt>
                <c:pt idx="87">
                  <c:v>10.228944</c:v>
                </c:pt>
                <c:pt idx="88">
                  <c:v>10.333596</c:v>
                </c:pt>
                <c:pt idx="89">
                  <c:v>10.581856</c:v>
                </c:pt>
                <c:pt idx="90">
                  <c:v>10.581856</c:v>
                </c:pt>
                <c:pt idx="91">
                  <c:v>10.695852</c:v>
                </c:pt>
                <c:pt idx="92">
                  <c:v>10.748724</c:v>
                </c:pt>
                <c:pt idx="93">
                  <c:v>10.852616</c:v>
                </c:pt>
                <c:pt idx="94">
                  <c:v>10.942044</c:v>
                </c:pt>
                <c:pt idx="95">
                  <c:v>11.241432</c:v>
                </c:pt>
                <c:pt idx="96">
                  <c:v>11.241432</c:v>
                </c:pt>
                <c:pt idx="97">
                  <c:v>11.371188</c:v>
                </c:pt>
                <c:pt idx="98">
                  <c:v>11.371792</c:v>
                </c:pt>
                <c:pt idx="99">
                  <c:v>11.533452</c:v>
                </c:pt>
                <c:pt idx="100">
                  <c:v>11.533452</c:v>
                </c:pt>
                <c:pt idx="101">
                  <c:v>11.533452</c:v>
                </c:pt>
                <c:pt idx="102">
                  <c:v>11.533452</c:v>
                </c:pt>
                <c:pt idx="103">
                  <c:v>11.533452</c:v>
                </c:pt>
                <c:pt idx="104">
                  <c:v>11.535568</c:v>
                </c:pt>
                <c:pt idx="105">
                  <c:v>11.542256</c:v>
                </c:pt>
                <c:pt idx="106">
                  <c:v>11.6688</c:v>
                </c:pt>
                <c:pt idx="107">
                  <c:v>11.678408</c:v>
                </c:pt>
                <c:pt idx="108">
                  <c:v>11.722128</c:v>
                </c:pt>
                <c:pt idx="109">
                  <c:v>11.737704</c:v>
                </c:pt>
                <c:pt idx="110">
                  <c:v>11.847408</c:v>
                </c:pt>
                <c:pt idx="111">
                  <c:v>11.85256</c:v>
                </c:pt>
                <c:pt idx="112">
                  <c:v>11.886884</c:v>
                </c:pt>
                <c:pt idx="113">
                  <c:v>11.902296</c:v>
                </c:pt>
                <c:pt idx="114">
                  <c:v>11.903084</c:v>
                </c:pt>
                <c:pt idx="115">
                  <c:v>11.97396</c:v>
                </c:pt>
                <c:pt idx="116">
                  <c:v>12.014472</c:v>
                </c:pt>
                <c:pt idx="117">
                  <c:v>12.412816</c:v>
                </c:pt>
                <c:pt idx="118">
                  <c:v>12.504792</c:v>
                </c:pt>
                <c:pt idx="119">
                  <c:v>12.601128</c:v>
                </c:pt>
                <c:pt idx="120">
                  <c:v>12.601128</c:v>
                </c:pt>
                <c:pt idx="121">
                  <c:v>12.630612</c:v>
                </c:pt>
                <c:pt idx="122">
                  <c:v>13.024928</c:v>
                </c:pt>
                <c:pt idx="123">
                  <c:v>13.040132</c:v>
                </c:pt>
                <c:pt idx="124">
                  <c:v>13.160064</c:v>
                </c:pt>
                <c:pt idx="125">
                  <c:v>13.31024</c:v>
                </c:pt>
                <c:pt idx="126">
                  <c:v>13.31024</c:v>
                </c:pt>
                <c:pt idx="127">
                  <c:v>13.31036</c:v>
                </c:pt>
                <c:pt idx="128">
                  <c:v>13.31036</c:v>
                </c:pt>
                <c:pt idx="129">
                  <c:v>13.31036</c:v>
                </c:pt>
                <c:pt idx="130">
                  <c:v>13.31036</c:v>
                </c:pt>
                <c:pt idx="131">
                  <c:v>13.31036</c:v>
                </c:pt>
                <c:pt idx="132">
                  <c:v>13.31036</c:v>
                </c:pt>
                <c:pt idx="133">
                  <c:v>13.31036</c:v>
                </c:pt>
                <c:pt idx="134">
                  <c:v>13.31036</c:v>
                </c:pt>
                <c:pt idx="135">
                  <c:v>13.31036</c:v>
                </c:pt>
                <c:pt idx="136">
                  <c:v>13.31036</c:v>
                </c:pt>
                <c:pt idx="137">
                  <c:v>13.31036</c:v>
                </c:pt>
                <c:pt idx="138">
                  <c:v>13.436756</c:v>
                </c:pt>
                <c:pt idx="139">
                  <c:v>13.495656</c:v>
                </c:pt>
                <c:pt idx="140">
                  <c:v>13.6632</c:v>
                </c:pt>
                <c:pt idx="141">
                  <c:v>13.70828</c:v>
                </c:pt>
                <c:pt idx="142">
                  <c:v>13.70828</c:v>
                </c:pt>
                <c:pt idx="143">
                  <c:v>13.9994</c:v>
                </c:pt>
                <c:pt idx="144">
                  <c:v>14.009876</c:v>
                </c:pt>
                <c:pt idx="145">
                  <c:v>14.161792</c:v>
                </c:pt>
                <c:pt idx="146">
                  <c:v>14.17872</c:v>
                </c:pt>
                <c:pt idx="147">
                  <c:v>14.201784</c:v>
                </c:pt>
                <c:pt idx="148">
                  <c:v>14.318808</c:v>
                </c:pt>
                <c:pt idx="149">
                  <c:v>14.60656</c:v>
                </c:pt>
                <c:pt idx="150">
                  <c:v>14.721016</c:v>
                </c:pt>
                <c:pt idx="151">
                  <c:v>14.85832</c:v>
                </c:pt>
                <c:pt idx="152">
                  <c:v>14.927192</c:v>
                </c:pt>
                <c:pt idx="153">
                  <c:v>14.974296</c:v>
                </c:pt>
                <c:pt idx="154">
                  <c:v>15.1188</c:v>
                </c:pt>
                <c:pt idx="155">
                  <c:v>15.127864</c:v>
                </c:pt>
                <c:pt idx="156">
                  <c:v>15.14544</c:v>
                </c:pt>
                <c:pt idx="157">
                  <c:v>15.381064</c:v>
                </c:pt>
                <c:pt idx="158">
                  <c:v>15.424412</c:v>
                </c:pt>
                <c:pt idx="159">
                  <c:v>15.47624</c:v>
                </c:pt>
                <c:pt idx="160">
                  <c:v>15.662688</c:v>
                </c:pt>
                <c:pt idx="161">
                  <c:v>15.908352</c:v>
                </c:pt>
                <c:pt idx="162">
                  <c:v>16.338912</c:v>
                </c:pt>
                <c:pt idx="163">
                  <c:v>16.400352</c:v>
                </c:pt>
                <c:pt idx="164">
                  <c:v>16.47988</c:v>
                </c:pt>
                <c:pt idx="165">
                  <c:v>16.481364</c:v>
                </c:pt>
                <c:pt idx="166">
                  <c:v>16.496104</c:v>
                </c:pt>
                <c:pt idx="167">
                  <c:v>16.657608</c:v>
                </c:pt>
                <c:pt idx="168">
                  <c:v>16.724416</c:v>
                </c:pt>
                <c:pt idx="169">
                  <c:v>17.105688</c:v>
                </c:pt>
                <c:pt idx="170">
                  <c:v>17.448556</c:v>
                </c:pt>
                <c:pt idx="171">
                  <c:v>17.672768</c:v>
                </c:pt>
                <c:pt idx="172">
                  <c:v>17.825156</c:v>
                </c:pt>
                <c:pt idx="173">
                  <c:v>17.909816</c:v>
                </c:pt>
                <c:pt idx="174">
                  <c:v>17.98266</c:v>
                </c:pt>
                <c:pt idx="175">
                  <c:v>18.006696</c:v>
                </c:pt>
                <c:pt idx="176">
                  <c:v>18.26872</c:v>
                </c:pt>
                <c:pt idx="177">
                  <c:v>18.27184</c:v>
                </c:pt>
                <c:pt idx="178">
                  <c:v>18.289216</c:v>
                </c:pt>
                <c:pt idx="179">
                  <c:v>18.331216</c:v>
                </c:pt>
                <c:pt idx="180">
                  <c:v>18.33124</c:v>
                </c:pt>
                <c:pt idx="181">
                  <c:v>18.3328</c:v>
                </c:pt>
                <c:pt idx="182">
                  <c:v>18.459416</c:v>
                </c:pt>
                <c:pt idx="183">
                  <c:v>18.739728</c:v>
                </c:pt>
                <c:pt idx="184">
                  <c:v>18.739728</c:v>
                </c:pt>
                <c:pt idx="185">
                  <c:v>19.410668</c:v>
                </c:pt>
                <c:pt idx="186">
                  <c:v>19.587856</c:v>
                </c:pt>
                <c:pt idx="187">
                  <c:v>19.743184</c:v>
                </c:pt>
                <c:pt idx="188">
                  <c:v>19.743184</c:v>
                </c:pt>
                <c:pt idx="189">
                  <c:v>19.964476</c:v>
                </c:pt>
                <c:pt idx="190">
                  <c:v>20.003072</c:v>
                </c:pt>
                <c:pt idx="191">
                  <c:v>20.060744</c:v>
                </c:pt>
                <c:pt idx="192">
                  <c:v>20.078368</c:v>
                </c:pt>
                <c:pt idx="193">
                  <c:v>20.170696</c:v>
                </c:pt>
                <c:pt idx="194">
                  <c:v>20.563468</c:v>
                </c:pt>
                <c:pt idx="195">
                  <c:v>20.904428</c:v>
                </c:pt>
                <c:pt idx="196">
                  <c:v>21.000496</c:v>
                </c:pt>
                <c:pt idx="197">
                  <c:v>21.028664</c:v>
                </c:pt>
                <c:pt idx="198">
                  <c:v>21.163712</c:v>
                </c:pt>
                <c:pt idx="199">
                  <c:v>21.21642</c:v>
                </c:pt>
                <c:pt idx="200">
                  <c:v>21.249488</c:v>
                </c:pt>
                <c:pt idx="201">
                  <c:v>21.249488</c:v>
                </c:pt>
                <c:pt idx="202">
                  <c:v>21.508056</c:v>
                </c:pt>
                <c:pt idx="203">
                  <c:v>21.77872</c:v>
                </c:pt>
                <c:pt idx="204">
                  <c:v>21.797008</c:v>
                </c:pt>
                <c:pt idx="205">
                  <c:v>21.861984</c:v>
                </c:pt>
                <c:pt idx="206">
                  <c:v>21.861984</c:v>
                </c:pt>
                <c:pt idx="207">
                  <c:v>21.861984</c:v>
                </c:pt>
                <c:pt idx="208">
                  <c:v>22.035544</c:v>
                </c:pt>
                <c:pt idx="209">
                  <c:v>22.134812</c:v>
                </c:pt>
                <c:pt idx="210">
                  <c:v>22.23156</c:v>
                </c:pt>
                <c:pt idx="211">
                  <c:v>22.517248</c:v>
                </c:pt>
                <c:pt idx="212">
                  <c:v>22.578608</c:v>
                </c:pt>
                <c:pt idx="213">
                  <c:v>23.294416</c:v>
                </c:pt>
                <c:pt idx="214">
                  <c:v>23.353488</c:v>
                </c:pt>
                <c:pt idx="215">
                  <c:v>23.354664</c:v>
                </c:pt>
                <c:pt idx="216">
                  <c:v>23.371844</c:v>
                </c:pt>
                <c:pt idx="217">
                  <c:v>23.403972</c:v>
                </c:pt>
                <c:pt idx="218">
                  <c:v>23.450524</c:v>
                </c:pt>
                <c:pt idx="219">
                  <c:v>24.088992</c:v>
                </c:pt>
                <c:pt idx="220">
                  <c:v>24.204992</c:v>
                </c:pt>
                <c:pt idx="221">
                  <c:v>24.204992</c:v>
                </c:pt>
                <c:pt idx="222">
                  <c:v>24.365624</c:v>
                </c:pt>
                <c:pt idx="223">
                  <c:v>24.415672</c:v>
                </c:pt>
                <c:pt idx="224">
                  <c:v>24.480188</c:v>
                </c:pt>
                <c:pt idx="225">
                  <c:v>24.539632</c:v>
                </c:pt>
                <c:pt idx="226">
                  <c:v>24.605092</c:v>
                </c:pt>
                <c:pt idx="227">
                  <c:v>24.9968</c:v>
                </c:pt>
              </c:numCache>
            </c:numRef>
          </c:xVal>
          <c:yVal>
            <c:numRef>
              <c:f>Analysis!$V$100:$V$327</c:f>
              <c:numCache>
                <c:formatCode>0.00E+00</c:formatCode>
                <c:ptCount val="228"/>
                <c:pt idx="0">
                  <c:v>3.84543216210673E-5</c:v>
                </c:pt>
                <c:pt idx="1">
                  <c:v>3.7945977222254E-5</c:v>
                </c:pt>
                <c:pt idx="2">
                  <c:v>5.45185509876678E-5</c:v>
                </c:pt>
                <c:pt idx="3">
                  <c:v>5.73570487026661E-5</c:v>
                </c:pt>
                <c:pt idx="4">
                  <c:v>4.90790157569124E-5</c:v>
                </c:pt>
                <c:pt idx="5">
                  <c:v>4.55844243678008E-5</c:v>
                </c:pt>
                <c:pt idx="6">
                  <c:v>4.2315766082527E-5</c:v>
                </c:pt>
                <c:pt idx="7">
                  <c:v>3.92387802520077E-5</c:v>
                </c:pt>
                <c:pt idx="8">
                  <c:v>3.83783902707927E-5</c:v>
                </c:pt>
                <c:pt idx="9">
                  <c:v>3.84265475422287E-5</c:v>
                </c:pt>
                <c:pt idx="10">
                  <c:v>3.88586126716156E-5</c:v>
                </c:pt>
                <c:pt idx="11">
                  <c:v>4.4392984913376E-5</c:v>
                </c:pt>
                <c:pt idx="12">
                  <c:v>4.55556077049274E-5</c:v>
                </c:pt>
                <c:pt idx="13">
                  <c:v>4.3495417648862E-5</c:v>
                </c:pt>
                <c:pt idx="14">
                  <c:v>5.5274239501411E-5</c:v>
                </c:pt>
                <c:pt idx="15">
                  <c:v>4.25868408651307E-5</c:v>
                </c:pt>
                <c:pt idx="16">
                  <c:v>4.99084144338781E-5</c:v>
                </c:pt>
                <c:pt idx="17">
                  <c:v>0.000282296290583455</c:v>
                </c:pt>
                <c:pt idx="18">
                  <c:v>0.000271938663412801</c:v>
                </c:pt>
                <c:pt idx="19">
                  <c:v>5.40195276538861E-5</c:v>
                </c:pt>
                <c:pt idx="20">
                  <c:v>5.09641611165817E-5</c:v>
                </c:pt>
                <c:pt idx="21">
                  <c:v>5.99133646241643E-5</c:v>
                </c:pt>
                <c:pt idx="22">
                  <c:v>4.9480292681566E-5</c:v>
                </c:pt>
                <c:pt idx="23">
                  <c:v>5.6617792963923E-5</c:v>
                </c:pt>
                <c:pt idx="24">
                  <c:v>4.88392673878704E-5</c:v>
                </c:pt>
                <c:pt idx="25">
                  <c:v>3.85746621424165E-5</c:v>
                </c:pt>
                <c:pt idx="26">
                  <c:v>6.32066806770213E-5</c:v>
                </c:pt>
                <c:pt idx="27">
                  <c:v>4.63359754989613E-5</c:v>
                </c:pt>
                <c:pt idx="28">
                  <c:v>5.32783078049457E-5</c:v>
                </c:pt>
                <c:pt idx="29">
                  <c:v>5.12035434762406E-5</c:v>
                </c:pt>
                <c:pt idx="30">
                  <c:v>4.44306362585209E-5</c:v>
                </c:pt>
                <c:pt idx="31">
                  <c:v>4.46365076869537E-5</c:v>
                </c:pt>
                <c:pt idx="32">
                  <c:v>3.93549542508339E-5</c:v>
                </c:pt>
                <c:pt idx="33">
                  <c:v>4.04528574307788E-5</c:v>
                </c:pt>
                <c:pt idx="34">
                  <c:v>4.97986885757781E-5</c:v>
                </c:pt>
                <c:pt idx="35">
                  <c:v>5.11128335803897E-5</c:v>
                </c:pt>
                <c:pt idx="36">
                  <c:v>5.18840079188616E-5</c:v>
                </c:pt>
                <c:pt idx="37">
                  <c:v>5.32255952176907E-5</c:v>
                </c:pt>
                <c:pt idx="38">
                  <c:v>4.62182234452528E-5</c:v>
                </c:pt>
                <c:pt idx="39">
                  <c:v>4.86402464855796E-5</c:v>
                </c:pt>
                <c:pt idx="40">
                  <c:v>3.80574053222296E-5</c:v>
                </c:pt>
                <c:pt idx="41">
                  <c:v>5.25929277086546E-5</c:v>
                </c:pt>
                <c:pt idx="42">
                  <c:v>5.39304114585228E-5</c:v>
                </c:pt>
                <c:pt idx="43">
                  <c:v>4.91602431446403E-5</c:v>
                </c:pt>
                <c:pt idx="44">
                  <c:v>5.31003223214306E-5</c:v>
                </c:pt>
                <c:pt idx="45">
                  <c:v>3.66604517458869E-5</c:v>
                </c:pt>
                <c:pt idx="46">
                  <c:v>5.42811732212103E-5</c:v>
                </c:pt>
                <c:pt idx="47">
                  <c:v>5.02269449780823E-5</c:v>
                </c:pt>
                <c:pt idx="48">
                  <c:v>2.74557378995969E-5</c:v>
                </c:pt>
                <c:pt idx="49">
                  <c:v>5.04954025442451E-5</c:v>
                </c:pt>
                <c:pt idx="50">
                  <c:v>5.01990613800053E-5</c:v>
                </c:pt>
                <c:pt idx="51">
                  <c:v>4.98350043729256E-5</c:v>
                </c:pt>
                <c:pt idx="52">
                  <c:v>5.46051276079074E-5</c:v>
                </c:pt>
                <c:pt idx="53">
                  <c:v>2.9805610252427E-5</c:v>
                </c:pt>
                <c:pt idx="54">
                  <c:v>5.22894458900762E-5</c:v>
                </c:pt>
                <c:pt idx="55">
                  <c:v>4.6566114826046E-5</c:v>
                </c:pt>
                <c:pt idx="56">
                  <c:v>4.81613645220057E-5</c:v>
                </c:pt>
                <c:pt idx="57">
                  <c:v>4.05035307111452E-5</c:v>
                </c:pt>
                <c:pt idx="58">
                  <c:v>5.0961544389066E-5</c:v>
                </c:pt>
                <c:pt idx="59">
                  <c:v>5.36503317499032E-5</c:v>
                </c:pt>
                <c:pt idx="60">
                  <c:v>5.15006373896738E-5</c:v>
                </c:pt>
                <c:pt idx="61">
                  <c:v>5.42748494630475E-5</c:v>
                </c:pt>
                <c:pt idx="62">
                  <c:v>3.0006169411091E-5</c:v>
                </c:pt>
                <c:pt idx="63">
                  <c:v>3.05505940429044E-5</c:v>
                </c:pt>
                <c:pt idx="64">
                  <c:v>4.99802405728462E-5</c:v>
                </c:pt>
                <c:pt idx="65">
                  <c:v>5.84222342813676E-5</c:v>
                </c:pt>
                <c:pt idx="66">
                  <c:v>4.06841024132453E-5</c:v>
                </c:pt>
                <c:pt idx="67">
                  <c:v>5.39896731984445E-5</c:v>
                </c:pt>
                <c:pt idx="68">
                  <c:v>3.96405153973316E-5</c:v>
                </c:pt>
                <c:pt idx="69">
                  <c:v>3.73929308839737E-5</c:v>
                </c:pt>
                <c:pt idx="70">
                  <c:v>3.64805537826726E-5</c:v>
                </c:pt>
                <c:pt idx="71">
                  <c:v>4.12035301589769E-5</c:v>
                </c:pt>
                <c:pt idx="72">
                  <c:v>4.19797197940687E-5</c:v>
                </c:pt>
                <c:pt idx="73">
                  <c:v>4.29401575551922E-5</c:v>
                </c:pt>
                <c:pt idx="74">
                  <c:v>5.8340916246913E-5</c:v>
                </c:pt>
                <c:pt idx="75">
                  <c:v>5.02979889345618E-5</c:v>
                </c:pt>
                <c:pt idx="76">
                  <c:v>4.8638278366196E-5</c:v>
                </c:pt>
                <c:pt idx="77">
                  <c:v>4.39228347622175E-5</c:v>
                </c:pt>
                <c:pt idx="78">
                  <c:v>4.99782836987415E-5</c:v>
                </c:pt>
                <c:pt idx="79">
                  <c:v>5.12706461091309E-5</c:v>
                </c:pt>
                <c:pt idx="80">
                  <c:v>4.68407737235087E-5</c:v>
                </c:pt>
                <c:pt idx="81">
                  <c:v>5.22687458739679E-5</c:v>
                </c:pt>
                <c:pt idx="82">
                  <c:v>5.65920135042124E-5</c:v>
                </c:pt>
                <c:pt idx="83">
                  <c:v>5.67818356705493E-5</c:v>
                </c:pt>
                <c:pt idx="84">
                  <c:v>4.8996952307142E-5</c:v>
                </c:pt>
                <c:pt idx="85">
                  <c:v>5.31097451806828E-5</c:v>
                </c:pt>
                <c:pt idx="86">
                  <c:v>4.2382756262628E-5</c:v>
                </c:pt>
                <c:pt idx="87">
                  <c:v>3.99307759947887E-5</c:v>
                </c:pt>
                <c:pt idx="88">
                  <c:v>9.8669378793254E-5</c:v>
                </c:pt>
                <c:pt idx="89">
                  <c:v>1.82847211672381E-5</c:v>
                </c:pt>
                <c:pt idx="90">
                  <c:v>1.72508260172057E-5</c:v>
                </c:pt>
                <c:pt idx="91">
                  <c:v>4.36522249474516E-5</c:v>
                </c:pt>
                <c:pt idx="92">
                  <c:v>0.00011339515056883</c:v>
                </c:pt>
                <c:pt idx="93">
                  <c:v>3.40010870217802E-5</c:v>
                </c:pt>
                <c:pt idx="94">
                  <c:v>5.0293116990802E-5</c:v>
                </c:pt>
                <c:pt idx="95">
                  <c:v>4.15087775841331E-5</c:v>
                </c:pt>
                <c:pt idx="96">
                  <c:v>4.31753035738137E-5</c:v>
                </c:pt>
                <c:pt idx="97">
                  <c:v>3.37803620466498E-5</c:v>
                </c:pt>
                <c:pt idx="98">
                  <c:v>4.92502596468136E-5</c:v>
                </c:pt>
                <c:pt idx="99">
                  <c:v>4.2701194791115E-5</c:v>
                </c:pt>
                <c:pt idx="100">
                  <c:v>4.22787895519033E-5</c:v>
                </c:pt>
                <c:pt idx="101">
                  <c:v>4.27981710453137E-5</c:v>
                </c:pt>
                <c:pt idx="102">
                  <c:v>4.46640574469239E-5</c:v>
                </c:pt>
                <c:pt idx="103">
                  <c:v>4.2711251395174E-5</c:v>
                </c:pt>
                <c:pt idx="104">
                  <c:v>5.18381122196969E-5</c:v>
                </c:pt>
                <c:pt idx="105">
                  <c:v>2.17673864002215E-5</c:v>
                </c:pt>
                <c:pt idx="106">
                  <c:v>4.40802328779838E-5</c:v>
                </c:pt>
                <c:pt idx="107">
                  <c:v>4.65930076661562E-5</c:v>
                </c:pt>
                <c:pt idx="108">
                  <c:v>4.83013142674065E-5</c:v>
                </c:pt>
                <c:pt idx="109">
                  <c:v>4.91354324412636E-5</c:v>
                </c:pt>
                <c:pt idx="110">
                  <c:v>3.84621487263461E-5</c:v>
                </c:pt>
                <c:pt idx="111">
                  <c:v>5.12982720436427E-5</c:v>
                </c:pt>
                <c:pt idx="112">
                  <c:v>4.9596228867189E-5</c:v>
                </c:pt>
                <c:pt idx="113">
                  <c:v>3.88304771792905E-5</c:v>
                </c:pt>
                <c:pt idx="114">
                  <c:v>3.97260505091718E-5</c:v>
                </c:pt>
                <c:pt idx="115">
                  <c:v>4.07402539045837E-5</c:v>
                </c:pt>
                <c:pt idx="116">
                  <c:v>5.37818389310198E-5</c:v>
                </c:pt>
                <c:pt idx="117">
                  <c:v>2.44558242773464E-5</c:v>
                </c:pt>
                <c:pt idx="118">
                  <c:v>4.25044705659229E-5</c:v>
                </c:pt>
                <c:pt idx="119">
                  <c:v>4.85729789871216E-5</c:v>
                </c:pt>
                <c:pt idx="120">
                  <c:v>4.56023381949292E-5</c:v>
                </c:pt>
                <c:pt idx="121">
                  <c:v>4.94001705580799E-5</c:v>
                </c:pt>
                <c:pt idx="122">
                  <c:v>2.24645181063547E-5</c:v>
                </c:pt>
                <c:pt idx="123">
                  <c:v>1.97304344686126E-5</c:v>
                </c:pt>
                <c:pt idx="124">
                  <c:v>5.18759066243468E-5</c:v>
                </c:pt>
                <c:pt idx="125">
                  <c:v>4.14400817396803E-5</c:v>
                </c:pt>
                <c:pt idx="126">
                  <c:v>3.706569952521E-5</c:v>
                </c:pt>
                <c:pt idx="127">
                  <c:v>4.1160605951432E-5</c:v>
                </c:pt>
                <c:pt idx="128">
                  <c:v>4.25221569450617E-5</c:v>
                </c:pt>
                <c:pt idx="129">
                  <c:v>4.44283175797895E-5</c:v>
                </c:pt>
                <c:pt idx="130">
                  <c:v>4.13492498081066E-5</c:v>
                </c:pt>
                <c:pt idx="131">
                  <c:v>4.25945587445263E-5</c:v>
                </c:pt>
                <c:pt idx="132">
                  <c:v>4.10288253633597E-5</c:v>
                </c:pt>
                <c:pt idx="133">
                  <c:v>4.1477458406664E-5</c:v>
                </c:pt>
                <c:pt idx="134">
                  <c:v>4.13774471983584E-5</c:v>
                </c:pt>
                <c:pt idx="135">
                  <c:v>4.10215380314697E-5</c:v>
                </c:pt>
                <c:pt idx="136">
                  <c:v>4.16095463330988E-5</c:v>
                </c:pt>
                <c:pt idx="137">
                  <c:v>4.12222229416878E-5</c:v>
                </c:pt>
                <c:pt idx="138">
                  <c:v>2.84228280743831E-5</c:v>
                </c:pt>
                <c:pt idx="139">
                  <c:v>4.55275957151005E-5</c:v>
                </c:pt>
                <c:pt idx="140">
                  <c:v>3.28343631258938E-5</c:v>
                </c:pt>
                <c:pt idx="141">
                  <c:v>4.05374651493544E-5</c:v>
                </c:pt>
                <c:pt idx="142">
                  <c:v>4.09994500545858E-5</c:v>
                </c:pt>
                <c:pt idx="143">
                  <c:v>2.13302200211696E-5</c:v>
                </c:pt>
                <c:pt idx="144">
                  <c:v>1.72522345128386E-5</c:v>
                </c:pt>
                <c:pt idx="145">
                  <c:v>5.68183928011613E-5</c:v>
                </c:pt>
                <c:pt idx="146">
                  <c:v>4.92385206512409E-5</c:v>
                </c:pt>
                <c:pt idx="147">
                  <c:v>5.05913149950565E-5</c:v>
                </c:pt>
                <c:pt idx="148">
                  <c:v>3.6826559965791E-5</c:v>
                </c:pt>
                <c:pt idx="149">
                  <c:v>4.74656778831082E-5</c:v>
                </c:pt>
                <c:pt idx="150">
                  <c:v>5.28138751447379E-5</c:v>
                </c:pt>
                <c:pt idx="151">
                  <c:v>4.86331460208901E-5</c:v>
                </c:pt>
                <c:pt idx="152">
                  <c:v>3.82976774279149E-5</c:v>
                </c:pt>
                <c:pt idx="153">
                  <c:v>3.46511913625477E-5</c:v>
                </c:pt>
                <c:pt idx="154">
                  <c:v>3.85954394087018E-5</c:v>
                </c:pt>
                <c:pt idx="155">
                  <c:v>3.55880706554426E-5</c:v>
                </c:pt>
                <c:pt idx="156">
                  <c:v>4.96012019206742E-5</c:v>
                </c:pt>
                <c:pt idx="157">
                  <c:v>3.55733899926856E-5</c:v>
                </c:pt>
                <c:pt idx="158">
                  <c:v>4.99634964502972E-5</c:v>
                </c:pt>
                <c:pt idx="159">
                  <c:v>4.31633795689563E-5</c:v>
                </c:pt>
                <c:pt idx="160">
                  <c:v>5.02134424294175E-5</c:v>
                </c:pt>
                <c:pt idx="161">
                  <c:v>3.96639172139353E-5</c:v>
                </c:pt>
                <c:pt idx="162">
                  <c:v>4.98220542119191E-5</c:v>
                </c:pt>
                <c:pt idx="163">
                  <c:v>3.91512440672273E-5</c:v>
                </c:pt>
                <c:pt idx="164">
                  <c:v>2.96444889714829E-5</c:v>
                </c:pt>
                <c:pt idx="165">
                  <c:v>4.16700420223673E-5</c:v>
                </c:pt>
                <c:pt idx="166">
                  <c:v>4.90944217890533E-5</c:v>
                </c:pt>
                <c:pt idx="167">
                  <c:v>5.0282920456359E-5</c:v>
                </c:pt>
                <c:pt idx="168">
                  <c:v>5.0617533802926E-5</c:v>
                </c:pt>
                <c:pt idx="169">
                  <c:v>4.51151366806441E-5</c:v>
                </c:pt>
                <c:pt idx="170">
                  <c:v>2.20442555328127E-5</c:v>
                </c:pt>
                <c:pt idx="171">
                  <c:v>3.20960067161104E-5</c:v>
                </c:pt>
                <c:pt idx="172">
                  <c:v>3.17959462003092E-5</c:v>
                </c:pt>
                <c:pt idx="173">
                  <c:v>5.1230199578783E-5</c:v>
                </c:pt>
                <c:pt idx="174">
                  <c:v>5.42273773713462E-5</c:v>
                </c:pt>
                <c:pt idx="175">
                  <c:v>4.9184265211716E-5</c:v>
                </c:pt>
                <c:pt idx="176">
                  <c:v>4.79833622194647E-5</c:v>
                </c:pt>
                <c:pt idx="177">
                  <c:v>5.03092481967566E-5</c:v>
                </c:pt>
                <c:pt idx="178">
                  <c:v>4.88978020960627E-5</c:v>
                </c:pt>
                <c:pt idx="179">
                  <c:v>4.83191013651305E-5</c:v>
                </c:pt>
                <c:pt idx="180">
                  <c:v>5.04803302524261E-5</c:v>
                </c:pt>
                <c:pt idx="181">
                  <c:v>3.71288078350226E-5</c:v>
                </c:pt>
                <c:pt idx="182">
                  <c:v>1.80964144733614E-5</c:v>
                </c:pt>
                <c:pt idx="183">
                  <c:v>3.94434950790558E-5</c:v>
                </c:pt>
                <c:pt idx="184">
                  <c:v>3.84251555722666E-5</c:v>
                </c:pt>
                <c:pt idx="185">
                  <c:v>4.69371983723293E-5</c:v>
                </c:pt>
                <c:pt idx="186">
                  <c:v>2.17112505544887E-5</c:v>
                </c:pt>
                <c:pt idx="187">
                  <c:v>4.4329069583676E-5</c:v>
                </c:pt>
                <c:pt idx="188">
                  <c:v>4.38670495736173E-5</c:v>
                </c:pt>
                <c:pt idx="189">
                  <c:v>3.39072292301078E-5</c:v>
                </c:pt>
                <c:pt idx="190">
                  <c:v>2.20401477790954E-5</c:v>
                </c:pt>
                <c:pt idx="191">
                  <c:v>1.69429149277174E-5</c:v>
                </c:pt>
                <c:pt idx="192">
                  <c:v>5.28410929245168E-5</c:v>
                </c:pt>
                <c:pt idx="193">
                  <c:v>4.78731182962535E-5</c:v>
                </c:pt>
                <c:pt idx="194">
                  <c:v>3.35854499737118E-5</c:v>
                </c:pt>
                <c:pt idx="195">
                  <c:v>3.58606544566943E-5</c:v>
                </c:pt>
                <c:pt idx="196">
                  <c:v>4.38661566006849E-5</c:v>
                </c:pt>
                <c:pt idx="197">
                  <c:v>3.68879239861633E-5</c:v>
                </c:pt>
                <c:pt idx="198">
                  <c:v>1.72605804655089E-5</c:v>
                </c:pt>
                <c:pt idx="199">
                  <c:v>3.55375479640289E-5</c:v>
                </c:pt>
                <c:pt idx="200">
                  <c:v>4.8781504008028E-5</c:v>
                </c:pt>
                <c:pt idx="201">
                  <c:v>4.94672227338926E-5</c:v>
                </c:pt>
                <c:pt idx="202">
                  <c:v>3.47630571483365E-5</c:v>
                </c:pt>
                <c:pt idx="203">
                  <c:v>5.10412580644642E-5</c:v>
                </c:pt>
                <c:pt idx="204">
                  <c:v>3.35574189158033E-5</c:v>
                </c:pt>
                <c:pt idx="205">
                  <c:v>4.71160504268177E-5</c:v>
                </c:pt>
                <c:pt idx="206">
                  <c:v>4.96359965738294E-5</c:v>
                </c:pt>
                <c:pt idx="207">
                  <c:v>4.8974366702219E-5</c:v>
                </c:pt>
                <c:pt idx="208">
                  <c:v>4.41870987194029E-5</c:v>
                </c:pt>
                <c:pt idx="209">
                  <c:v>3.21627266183768E-5</c:v>
                </c:pt>
                <c:pt idx="210">
                  <c:v>4.4885807600353E-5</c:v>
                </c:pt>
                <c:pt idx="211">
                  <c:v>4.6931221848823E-5</c:v>
                </c:pt>
                <c:pt idx="212">
                  <c:v>2.71034045358395E-5</c:v>
                </c:pt>
                <c:pt idx="213">
                  <c:v>4.37419810480788E-5</c:v>
                </c:pt>
                <c:pt idx="214">
                  <c:v>5.04929286806645E-5</c:v>
                </c:pt>
                <c:pt idx="215">
                  <c:v>4.51229738577815E-5</c:v>
                </c:pt>
                <c:pt idx="216">
                  <c:v>1.72015269099251E-5</c:v>
                </c:pt>
                <c:pt idx="217">
                  <c:v>4.91692773083815E-5</c:v>
                </c:pt>
                <c:pt idx="218">
                  <c:v>4.7533316182416E-5</c:v>
                </c:pt>
                <c:pt idx="219">
                  <c:v>4.58728438686337E-5</c:v>
                </c:pt>
                <c:pt idx="220">
                  <c:v>5.66404077087863E-5</c:v>
                </c:pt>
                <c:pt idx="221">
                  <c:v>5.54745484281724E-5</c:v>
                </c:pt>
                <c:pt idx="222">
                  <c:v>5.25953225619276E-5</c:v>
                </c:pt>
                <c:pt idx="223">
                  <c:v>2.93150448351798E-5</c:v>
                </c:pt>
                <c:pt idx="224">
                  <c:v>3.36753955817353E-5</c:v>
                </c:pt>
                <c:pt idx="225">
                  <c:v>3.46627489668819E-5</c:v>
                </c:pt>
                <c:pt idx="226">
                  <c:v>3.60845815005552E-5</c:v>
                </c:pt>
                <c:pt idx="227">
                  <c:v>3.62771405722148E-5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Analysis!$W$99</c:f>
              <c:strCache>
                <c:ptCount val="1"/>
                <c:pt idx="0">
                  <c:v>Eidle</c:v>
                </c:pt>
              </c:strCache>
            </c:strRef>
          </c:tx>
          <c:marker>
            <c:symbol val="none"/>
          </c:marker>
          <c:xVal>
            <c:numRef>
              <c:f>Analysis!$M$100:$M$327</c:f>
              <c:numCache>
                <c:formatCode>General</c:formatCode>
                <c:ptCount val="228"/>
                <c:pt idx="0">
                  <c:v>0.000412</c:v>
                </c:pt>
                <c:pt idx="1">
                  <c:v>0.000932</c:v>
                </c:pt>
                <c:pt idx="2">
                  <c:v>0.001996</c:v>
                </c:pt>
                <c:pt idx="3">
                  <c:v>0.004148</c:v>
                </c:pt>
                <c:pt idx="4">
                  <c:v>0.008464</c:v>
                </c:pt>
                <c:pt idx="5">
                  <c:v>0.017132</c:v>
                </c:pt>
                <c:pt idx="6">
                  <c:v>0.034504</c:v>
                </c:pt>
                <c:pt idx="7">
                  <c:v>0.069284</c:v>
                </c:pt>
                <c:pt idx="8">
                  <c:v>0.13888</c:v>
                </c:pt>
                <c:pt idx="9">
                  <c:v>0.278108</c:v>
                </c:pt>
                <c:pt idx="10">
                  <c:v>0.5566</c:v>
                </c:pt>
                <c:pt idx="11">
                  <c:v>1.11362</c:v>
                </c:pt>
                <c:pt idx="12">
                  <c:v>2.141344</c:v>
                </c:pt>
                <c:pt idx="13">
                  <c:v>2.227696</c:v>
                </c:pt>
                <c:pt idx="14">
                  <c:v>4.432392</c:v>
                </c:pt>
                <c:pt idx="15">
                  <c:v>4.455884</c:v>
                </c:pt>
                <c:pt idx="16">
                  <c:v>6.452372</c:v>
                </c:pt>
                <c:pt idx="17">
                  <c:v>6.543064</c:v>
                </c:pt>
                <c:pt idx="18">
                  <c:v>6.580744</c:v>
                </c:pt>
                <c:pt idx="19">
                  <c:v>6.667744</c:v>
                </c:pt>
                <c:pt idx="20">
                  <c:v>6.821552</c:v>
                </c:pt>
                <c:pt idx="21">
                  <c:v>6.988364</c:v>
                </c:pt>
                <c:pt idx="22">
                  <c:v>7.052952</c:v>
                </c:pt>
                <c:pt idx="23">
                  <c:v>7.180288</c:v>
                </c:pt>
                <c:pt idx="24">
                  <c:v>7.234264</c:v>
                </c:pt>
                <c:pt idx="25">
                  <c:v>7.382584</c:v>
                </c:pt>
                <c:pt idx="26">
                  <c:v>7.498304</c:v>
                </c:pt>
                <c:pt idx="27">
                  <c:v>7.49916</c:v>
                </c:pt>
                <c:pt idx="28">
                  <c:v>7.517952</c:v>
                </c:pt>
                <c:pt idx="29">
                  <c:v>7.51844</c:v>
                </c:pt>
                <c:pt idx="30">
                  <c:v>7.54272</c:v>
                </c:pt>
                <c:pt idx="31">
                  <c:v>7.54272</c:v>
                </c:pt>
                <c:pt idx="32">
                  <c:v>7.546736</c:v>
                </c:pt>
                <c:pt idx="33">
                  <c:v>7.546736</c:v>
                </c:pt>
                <c:pt idx="34">
                  <c:v>7.563336</c:v>
                </c:pt>
                <c:pt idx="35">
                  <c:v>7.631068</c:v>
                </c:pt>
                <c:pt idx="36">
                  <c:v>7.696448</c:v>
                </c:pt>
                <c:pt idx="37">
                  <c:v>7.74556</c:v>
                </c:pt>
                <c:pt idx="38">
                  <c:v>7.805272</c:v>
                </c:pt>
                <c:pt idx="39">
                  <c:v>8.072468</c:v>
                </c:pt>
                <c:pt idx="40">
                  <c:v>8.088272</c:v>
                </c:pt>
                <c:pt idx="41">
                  <c:v>8.122208000000001</c:v>
                </c:pt>
                <c:pt idx="42">
                  <c:v>8.240344</c:v>
                </c:pt>
                <c:pt idx="43">
                  <c:v>8.243872</c:v>
                </c:pt>
                <c:pt idx="44">
                  <c:v>8.255776</c:v>
                </c:pt>
                <c:pt idx="45">
                  <c:v>8.339788</c:v>
                </c:pt>
                <c:pt idx="46">
                  <c:v>8.351744</c:v>
                </c:pt>
                <c:pt idx="47">
                  <c:v>8.3918</c:v>
                </c:pt>
                <c:pt idx="48">
                  <c:v>8.393568</c:v>
                </c:pt>
                <c:pt idx="49">
                  <c:v>8.420416</c:v>
                </c:pt>
                <c:pt idx="50">
                  <c:v>8.532928</c:v>
                </c:pt>
                <c:pt idx="51">
                  <c:v>8.546576</c:v>
                </c:pt>
                <c:pt idx="52">
                  <c:v>8.573968000000001</c:v>
                </c:pt>
                <c:pt idx="53">
                  <c:v>8.649544</c:v>
                </c:pt>
                <c:pt idx="54">
                  <c:v>8.658944</c:v>
                </c:pt>
                <c:pt idx="55">
                  <c:v>8.827992</c:v>
                </c:pt>
                <c:pt idx="56">
                  <c:v>8.827992</c:v>
                </c:pt>
                <c:pt idx="57">
                  <c:v>8.8368</c:v>
                </c:pt>
                <c:pt idx="58">
                  <c:v>8.880636</c:v>
                </c:pt>
                <c:pt idx="59">
                  <c:v>8.886088</c:v>
                </c:pt>
                <c:pt idx="60">
                  <c:v>8.890356</c:v>
                </c:pt>
                <c:pt idx="61">
                  <c:v>8.890768</c:v>
                </c:pt>
                <c:pt idx="62">
                  <c:v>8.896288</c:v>
                </c:pt>
                <c:pt idx="63">
                  <c:v>8.912296</c:v>
                </c:pt>
                <c:pt idx="64">
                  <c:v>8.93048</c:v>
                </c:pt>
                <c:pt idx="65">
                  <c:v>8.972432</c:v>
                </c:pt>
                <c:pt idx="66">
                  <c:v>8.99886</c:v>
                </c:pt>
                <c:pt idx="67">
                  <c:v>9.023584</c:v>
                </c:pt>
                <c:pt idx="68">
                  <c:v>9.030620000000001</c:v>
                </c:pt>
                <c:pt idx="69">
                  <c:v>9.030620000000001</c:v>
                </c:pt>
                <c:pt idx="70">
                  <c:v>9.261096</c:v>
                </c:pt>
                <c:pt idx="71">
                  <c:v>9.286312000000001</c:v>
                </c:pt>
                <c:pt idx="72">
                  <c:v>9.32528</c:v>
                </c:pt>
                <c:pt idx="73">
                  <c:v>9.462432</c:v>
                </c:pt>
                <c:pt idx="74">
                  <c:v>9.499388</c:v>
                </c:pt>
                <c:pt idx="75">
                  <c:v>9.634792</c:v>
                </c:pt>
                <c:pt idx="76">
                  <c:v>9.634792</c:v>
                </c:pt>
                <c:pt idx="77">
                  <c:v>9.63702</c:v>
                </c:pt>
                <c:pt idx="78">
                  <c:v>9.818676</c:v>
                </c:pt>
                <c:pt idx="79">
                  <c:v>9.871208</c:v>
                </c:pt>
                <c:pt idx="80">
                  <c:v>9.871208</c:v>
                </c:pt>
                <c:pt idx="81">
                  <c:v>10.009744</c:v>
                </c:pt>
                <c:pt idx="82">
                  <c:v>10.034712</c:v>
                </c:pt>
                <c:pt idx="83">
                  <c:v>10.034712</c:v>
                </c:pt>
                <c:pt idx="84">
                  <c:v>10.045128</c:v>
                </c:pt>
                <c:pt idx="85">
                  <c:v>10.160468</c:v>
                </c:pt>
                <c:pt idx="86">
                  <c:v>10.171976</c:v>
                </c:pt>
                <c:pt idx="87">
                  <c:v>10.228944</c:v>
                </c:pt>
                <c:pt idx="88">
                  <c:v>10.333596</c:v>
                </c:pt>
                <c:pt idx="89">
                  <c:v>10.581856</c:v>
                </c:pt>
                <c:pt idx="90">
                  <c:v>10.581856</c:v>
                </c:pt>
                <c:pt idx="91">
                  <c:v>10.695852</c:v>
                </c:pt>
                <c:pt idx="92">
                  <c:v>10.748724</c:v>
                </c:pt>
                <c:pt idx="93">
                  <c:v>10.852616</c:v>
                </c:pt>
                <c:pt idx="94">
                  <c:v>10.942044</c:v>
                </c:pt>
                <c:pt idx="95">
                  <c:v>11.241432</c:v>
                </c:pt>
                <c:pt idx="96">
                  <c:v>11.241432</c:v>
                </c:pt>
                <c:pt idx="97">
                  <c:v>11.371188</c:v>
                </c:pt>
                <c:pt idx="98">
                  <c:v>11.371792</c:v>
                </c:pt>
                <c:pt idx="99">
                  <c:v>11.533452</c:v>
                </c:pt>
                <c:pt idx="100">
                  <c:v>11.533452</c:v>
                </c:pt>
                <c:pt idx="101">
                  <c:v>11.533452</c:v>
                </c:pt>
                <c:pt idx="102">
                  <c:v>11.533452</c:v>
                </c:pt>
                <c:pt idx="103">
                  <c:v>11.533452</c:v>
                </c:pt>
                <c:pt idx="104">
                  <c:v>11.535568</c:v>
                </c:pt>
                <c:pt idx="105">
                  <c:v>11.542256</c:v>
                </c:pt>
                <c:pt idx="106">
                  <c:v>11.6688</c:v>
                </c:pt>
                <c:pt idx="107">
                  <c:v>11.678408</c:v>
                </c:pt>
                <c:pt idx="108">
                  <c:v>11.722128</c:v>
                </c:pt>
                <c:pt idx="109">
                  <c:v>11.737704</c:v>
                </c:pt>
                <c:pt idx="110">
                  <c:v>11.847408</c:v>
                </c:pt>
                <c:pt idx="111">
                  <c:v>11.85256</c:v>
                </c:pt>
                <c:pt idx="112">
                  <c:v>11.886884</c:v>
                </c:pt>
                <c:pt idx="113">
                  <c:v>11.902296</c:v>
                </c:pt>
                <c:pt idx="114">
                  <c:v>11.903084</c:v>
                </c:pt>
                <c:pt idx="115">
                  <c:v>11.97396</c:v>
                </c:pt>
                <c:pt idx="116">
                  <c:v>12.014472</c:v>
                </c:pt>
                <c:pt idx="117">
                  <c:v>12.412816</c:v>
                </c:pt>
                <c:pt idx="118">
                  <c:v>12.504792</c:v>
                </c:pt>
                <c:pt idx="119">
                  <c:v>12.601128</c:v>
                </c:pt>
                <c:pt idx="120">
                  <c:v>12.601128</c:v>
                </c:pt>
                <c:pt idx="121">
                  <c:v>12.630612</c:v>
                </c:pt>
                <c:pt idx="122">
                  <c:v>13.024928</c:v>
                </c:pt>
                <c:pt idx="123">
                  <c:v>13.040132</c:v>
                </c:pt>
                <c:pt idx="124">
                  <c:v>13.160064</c:v>
                </c:pt>
                <c:pt idx="125">
                  <c:v>13.31024</c:v>
                </c:pt>
                <c:pt idx="126">
                  <c:v>13.31024</c:v>
                </c:pt>
                <c:pt idx="127">
                  <c:v>13.31036</c:v>
                </c:pt>
                <c:pt idx="128">
                  <c:v>13.31036</c:v>
                </c:pt>
                <c:pt idx="129">
                  <c:v>13.31036</c:v>
                </c:pt>
                <c:pt idx="130">
                  <c:v>13.31036</c:v>
                </c:pt>
                <c:pt idx="131">
                  <c:v>13.31036</c:v>
                </c:pt>
                <c:pt idx="132">
                  <c:v>13.31036</c:v>
                </c:pt>
                <c:pt idx="133">
                  <c:v>13.31036</c:v>
                </c:pt>
                <c:pt idx="134">
                  <c:v>13.31036</c:v>
                </c:pt>
                <c:pt idx="135">
                  <c:v>13.31036</c:v>
                </c:pt>
                <c:pt idx="136">
                  <c:v>13.31036</c:v>
                </c:pt>
                <c:pt idx="137">
                  <c:v>13.31036</c:v>
                </c:pt>
                <c:pt idx="138">
                  <c:v>13.436756</c:v>
                </c:pt>
                <c:pt idx="139">
                  <c:v>13.495656</c:v>
                </c:pt>
                <c:pt idx="140">
                  <c:v>13.6632</c:v>
                </c:pt>
                <c:pt idx="141">
                  <c:v>13.70828</c:v>
                </c:pt>
                <c:pt idx="142">
                  <c:v>13.70828</c:v>
                </c:pt>
                <c:pt idx="143">
                  <c:v>13.9994</c:v>
                </c:pt>
                <c:pt idx="144">
                  <c:v>14.009876</c:v>
                </c:pt>
                <c:pt idx="145">
                  <c:v>14.161792</c:v>
                </c:pt>
                <c:pt idx="146">
                  <c:v>14.17872</c:v>
                </c:pt>
                <c:pt idx="147">
                  <c:v>14.201784</c:v>
                </c:pt>
                <c:pt idx="148">
                  <c:v>14.318808</c:v>
                </c:pt>
                <c:pt idx="149">
                  <c:v>14.60656</c:v>
                </c:pt>
                <c:pt idx="150">
                  <c:v>14.721016</c:v>
                </c:pt>
                <c:pt idx="151">
                  <c:v>14.85832</c:v>
                </c:pt>
                <c:pt idx="152">
                  <c:v>14.927192</c:v>
                </c:pt>
                <c:pt idx="153">
                  <c:v>14.974296</c:v>
                </c:pt>
                <c:pt idx="154">
                  <c:v>15.1188</c:v>
                </c:pt>
                <c:pt idx="155">
                  <c:v>15.127864</c:v>
                </c:pt>
                <c:pt idx="156">
                  <c:v>15.14544</c:v>
                </c:pt>
                <c:pt idx="157">
                  <c:v>15.381064</c:v>
                </c:pt>
                <c:pt idx="158">
                  <c:v>15.424412</c:v>
                </c:pt>
                <c:pt idx="159">
                  <c:v>15.47624</c:v>
                </c:pt>
                <c:pt idx="160">
                  <c:v>15.662688</c:v>
                </c:pt>
                <c:pt idx="161">
                  <c:v>15.908352</c:v>
                </c:pt>
                <c:pt idx="162">
                  <c:v>16.338912</c:v>
                </c:pt>
                <c:pt idx="163">
                  <c:v>16.400352</c:v>
                </c:pt>
                <c:pt idx="164">
                  <c:v>16.47988</c:v>
                </c:pt>
                <c:pt idx="165">
                  <c:v>16.481364</c:v>
                </c:pt>
                <c:pt idx="166">
                  <c:v>16.496104</c:v>
                </c:pt>
                <c:pt idx="167">
                  <c:v>16.657608</c:v>
                </c:pt>
                <c:pt idx="168">
                  <c:v>16.724416</c:v>
                </c:pt>
                <c:pt idx="169">
                  <c:v>17.105688</c:v>
                </c:pt>
                <c:pt idx="170">
                  <c:v>17.448556</c:v>
                </c:pt>
                <c:pt idx="171">
                  <c:v>17.672768</c:v>
                </c:pt>
                <c:pt idx="172">
                  <c:v>17.825156</c:v>
                </c:pt>
                <c:pt idx="173">
                  <c:v>17.909816</c:v>
                </c:pt>
                <c:pt idx="174">
                  <c:v>17.98266</c:v>
                </c:pt>
                <c:pt idx="175">
                  <c:v>18.006696</c:v>
                </c:pt>
                <c:pt idx="176">
                  <c:v>18.26872</c:v>
                </c:pt>
                <c:pt idx="177">
                  <c:v>18.27184</c:v>
                </c:pt>
                <c:pt idx="178">
                  <c:v>18.289216</c:v>
                </c:pt>
                <c:pt idx="179">
                  <c:v>18.331216</c:v>
                </c:pt>
                <c:pt idx="180">
                  <c:v>18.33124</c:v>
                </c:pt>
                <c:pt idx="181">
                  <c:v>18.3328</c:v>
                </c:pt>
                <c:pt idx="182">
                  <c:v>18.459416</c:v>
                </c:pt>
                <c:pt idx="183">
                  <c:v>18.739728</c:v>
                </c:pt>
                <c:pt idx="184">
                  <c:v>18.739728</c:v>
                </c:pt>
                <c:pt idx="185">
                  <c:v>19.410668</c:v>
                </c:pt>
                <c:pt idx="186">
                  <c:v>19.587856</c:v>
                </c:pt>
                <c:pt idx="187">
                  <c:v>19.743184</c:v>
                </c:pt>
                <c:pt idx="188">
                  <c:v>19.743184</c:v>
                </c:pt>
                <c:pt idx="189">
                  <c:v>19.964476</c:v>
                </c:pt>
                <c:pt idx="190">
                  <c:v>20.003072</c:v>
                </c:pt>
                <c:pt idx="191">
                  <c:v>20.060744</c:v>
                </c:pt>
                <c:pt idx="192">
                  <c:v>20.078368</c:v>
                </c:pt>
                <c:pt idx="193">
                  <c:v>20.170696</c:v>
                </c:pt>
                <c:pt idx="194">
                  <c:v>20.563468</c:v>
                </c:pt>
                <c:pt idx="195">
                  <c:v>20.904428</c:v>
                </c:pt>
                <c:pt idx="196">
                  <c:v>21.000496</c:v>
                </c:pt>
                <c:pt idx="197">
                  <c:v>21.028664</c:v>
                </c:pt>
                <c:pt idx="198">
                  <c:v>21.163712</c:v>
                </c:pt>
                <c:pt idx="199">
                  <c:v>21.21642</c:v>
                </c:pt>
                <c:pt idx="200">
                  <c:v>21.249488</c:v>
                </c:pt>
                <c:pt idx="201">
                  <c:v>21.249488</c:v>
                </c:pt>
                <c:pt idx="202">
                  <c:v>21.508056</c:v>
                </c:pt>
                <c:pt idx="203">
                  <c:v>21.77872</c:v>
                </c:pt>
                <c:pt idx="204">
                  <c:v>21.797008</c:v>
                </c:pt>
                <c:pt idx="205">
                  <c:v>21.861984</c:v>
                </c:pt>
                <c:pt idx="206">
                  <c:v>21.861984</c:v>
                </c:pt>
                <c:pt idx="207">
                  <c:v>21.861984</c:v>
                </c:pt>
                <c:pt idx="208">
                  <c:v>22.035544</c:v>
                </c:pt>
                <c:pt idx="209">
                  <c:v>22.134812</c:v>
                </c:pt>
                <c:pt idx="210">
                  <c:v>22.23156</c:v>
                </c:pt>
                <c:pt idx="211">
                  <c:v>22.517248</c:v>
                </c:pt>
                <c:pt idx="212">
                  <c:v>22.578608</c:v>
                </c:pt>
                <c:pt idx="213">
                  <c:v>23.294416</c:v>
                </c:pt>
                <c:pt idx="214">
                  <c:v>23.353488</c:v>
                </c:pt>
                <c:pt idx="215">
                  <c:v>23.354664</c:v>
                </c:pt>
                <c:pt idx="216">
                  <c:v>23.371844</c:v>
                </c:pt>
                <c:pt idx="217">
                  <c:v>23.403972</c:v>
                </c:pt>
                <c:pt idx="218">
                  <c:v>23.450524</c:v>
                </c:pt>
                <c:pt idx="219">
                  <c:v>24.088992</c:v>
                </c:pt>
                <c:pt idx="220">
                  <c:v>24.204992</c:v>
                </c:pt>
                <c:pt idx="221">
                  <c:v>24.204992</c:v>
                </c:pt>
                <c:pt idx="222">
                  <c:v>24.365624</c:v>
                </c:pt>
                <c:pt idx="223">
                  <c:v>24.415672</c:v>
                </c:pt>
                <c:pt idx="224">
                  <c:v>24.480188</c:v>
                </c:pt>
                <c:pt idx="225">
                  <c:v>24.539632</c:v>
                </c:pt>
                <c:pt idx="226">
                  <c:v>24.605092</c:v>
                </c:pt>
                <c:pt idx="227">
                  <c:v>24.9968</c:v>
                </c:pt>
              </c:numCache>
            </c:numRef>
          </c:xVal>
          <c:yVal>
            <c:numRef>
              <c:f>Analysis!$W$100:$W$327</c:f>
              <c:numCache>
                <c:formatCode>0.00E+00</c:formatCode>
                <c:ptCount val="228"/>
                <c:pt idx="0">
                  <c:v>0.00985580795154904</c:v>
                </c:pt>
                <c:pt idx="1">
                  <c:v>0.010751790492599</c:v>
                </c:pt>
                <c:pt idx="2">
                  <c:v>0.0134397381157487</c:v>
                </c:pt>
                <c:pt idx="3">
                  <c:v>0.0125437555746988</c:v>
                </c:pt>
                <c:pt idx="4">
                  <c:v>0.0116477730336489</c:v>
                </c:pt>
                <c:pt idx="5">
                  <c:v>0.010751790492599</c:v>
                </c:pt>
                <c:pt idx="6">
                  <c:v>0.010751790492599</c:v>
                </c:pt>
                <c:pt idx="7">
                  <c:v>0.00985580795154904</c:v>
                </c:pt>
                <c:pt idx="8">
                  <c:v>0.010751790492599</c:v>
                </c:pt>
                <c:pt idx="9">
                  <c:v>0.0125437555746988</c:v>
                </c:pt>
                <c:pt idx="10">
                  <c:v>0.0170236682799483</c:v>
                </c:pt>
                <c:pt idx="11">
                  <c:v>0.0268794762314974</c:v>
                </c:pt>
                <c:pt idx="12">
                  <c:v>0.0197116159030981</c:v>
                </c:pt>
                <c:pt idx="13">
                  <c:v>0.0447991270524956</c:v>
                </c:pt>
                <c:pt idx="14">
                  <c:v>0.030463406395697</c:v>
                </c:pt>
                <c:pt idx="15">
                  <c:v>0.0797424461534422</c:v>
                </c:pt>
                <c:pt idx="16">
                  <c:v>0.0349433191009466</c:v>
                </c:pt>
                <c:pt idx="17">
                  <c:v>0.0770544985302925</c:v>
                </c:pt>
                <c:pt idx="18">
                  <c:v>0.0743665509071428</c:v>
                </c:pt>
                <c:pt idx="19">
                  <c:v>0.0322553714777969</c:v>
                </c:pt>
                <c:pt idx="20">
                  <c:v>0.0609268127913941</c:v>
                </c:pt>
                <c:pt idx="21">
                  <c:v>0.0367352841830464</c:v>
                </c:pt>
                <c:pt idx="22">
                  <c:v>0.0546549350040447</c:v>
                </c:pt>
                <c:pt idx="23">
                  <c:v>0.0358393016419965</c:v>
                </c:pt>
                <c:pt idx="24">
                  <c:v>0.0358393016419965</c:v>
                </c:pt>
                <c:pt idx="25">
                  <c:v>0.134397381157487</c:v>
                </c:pt>
                <c:pt idx="26">
                  <c:v>0.0501750222987951</c:v>
                </c:pt>
                <c:pt idx="27">
                  <c:v>0.0376312667240963</c:v>
                </c:pt>
                <c:pt idx="28">
                  <c:v>0.0385272492651463</c:v>
                </c:pt>
                <c:pt idx="29">
                  <c:v>0.197116159030981</c:v>
                </c:pt>
                <c:pt idx="30">
                  <c:v>0.217723757475129</c:v>
                </c:pt>
                <c:pt idx="31">
                  <c:v>0.220411705098279</c:v>
                </c:pt>
                <c:pt idx="32">
                  <c:v>0.10303799222074</c:v>
                </c:pt>
                <c:pt idx="33">
                  <c:v>0.10393397476179</c:v>
                </c:pt>
                <c:pt idx="34">
                  <c:v>0.041215196888296</c:v>
                </c:pt>
                <c:pt idx="35">
                  <c:v>0.0591348477092942</c:v>
                </c:pt>
                <c:pt idx="36">
                  <c:v>0.0439031445114457</c:v>
                </c:pt>
                <c:pt idx="37">
                  <c:v>0.0376312667240963</c:v>
                </c:pt>
                <c:pt idx="38">
                  <c:v>0.0788464636123923</c:v>
                </c:pt>
                <c:pt idx="39">
                  <c:v>0.0519669873808949</c:v>
                </c:pt>
                <c:pt idx="40">
                  <c:v>0.191740263784681</c:v>
                </c:pt>
                <c:pt idx="41">
                  <c:v>0.0439031445114457</c:v>
                </c:pt>
                <c:pt idx="42">
                  <c:v>0.0430071619703958</c:v>
                </c:pt>
                <c:pt idx="43">
                  <c:v>0.0555509175450946</c:v>
                </c:pt>
                <c:pt idx="44">
                  <c:v>0.0555509175450946</c:v>
                </c:pt>
                <c:pt idx="45">
                  <c:v>0.163068822471084</c:v>
                </c:pt>
                <c:pt idx="46">
                  <c:v>0.0501750222987951</c:v>
                </c:pt>
                <c:pt idx="47">
                  <c:v>0.0421111794293459</c:v>
                </c:pt>
                <c:pt idx="48">
                  <c:v>0.0636147604145438</c:v>
                </c:pt>
                <c:pt idx="49">
                  <c:v>0.0663027080376935</c:v>
                </c:pt>
                <c:pt idx="50">
                  <c:v>0.041215196888296</c:v>
                </c:pt>
                <c:pt idx="51">
                  <c:v>0.061822795332444</c:v>
                </c:pt>
                <c:pt idx="52">
                  <c:v>0.0627187778734939</c:v>
                </c:pt>
                <c:pt idx="53">
                  <c:v>0.0680946731197934</c:v>
                </c:pt>
                <c:pt idx="54">
                  <c:v>0.051071004839845</c:v>
                </c:pt>
                <c:pt idx="55">
                  <c:v>0.0519669873808949</c:v>
                </c:pt>
                <c:pt idx="56">
                  <c:v>0.0528629699219449</c:v>
                </c:pt>
                <c:pt idx="57">
                  <c:v>0.146045154191136</c:v>
                </c:pt>
                <c:pt idx="58">
                  <c:v>0.325241662401118</c:v>
                </c:pt>
                <c:pt idx="59">
                  <c:v>0.0403192143472461</c:v>
                </c:pt>
                <c:pt idx="60">
                  <c:v>0.0671986905787434</c:v>
                </c:pt>
                <c:pt idx="61">
                  <c:v>0.0421111794293459</c:v>
                </c:pt>
                <c:pt idx="62">
                  <c:v>0.112893800172289</c:v>
                </c:pt>
                <c:pt idx="63">
                  <c:v>0.150525066896385</c:v>
                </c:pt>
                <c:pt idx="64">
                  <c:v>0.0752625334481927</c:v>
                </c:pt>
                <c:pt idx="65">
                  <c:v>0.0627187778734939</c:v>
                </c:pt>
                <c:pt idx="66">
                  <c:v>0.10303799222074</c:v>
                </c:pt>
                <c:pt idx="67">
                  <c:v>0.0663027080376935</c:v>
                </c:pt>
                <c:pt idx="68">
                  <c:v>0.0985580795154904</c:v>
                </c:pt>
                <c:pt idx="69">
                  <c:v>0.0976620969744405</c:v>
                </c:pt>
                <c:pt idx="70">
                  <c:v>0.0645107429555937</c:v>
                </c:pt>
                <c:pt idx="71">
                  <c:v>0.165756770094234</c:v>
                </c:pt>
                <c:pt idx="72">
                  <c:v>0.237435373378227</c:v>
                </c:pt>
                <c:pt idx="73">
                  <c:v>0.451575200689156</c:v>
                </c:pt>
                <c:pt idx="74">
                  <c:v>0.0689906556608433</c:v>
                </c:pt>
                <c:pt idx="75">
                  <c:v>0.361976946584165</c:v>
                </c:pt>
                <c:pt idx="76">
                  <c:v>0.363768911666265</c:v>
                </c:pt>
                <c:pt idx="77">
                  <c:v>0.071678603283993</c:v>
                </c:pt>
                <c:pt idx="78">
                  <c:v>0.0537589524629948</c:v>
                </c:pt>
                <c:pt idx="79">
                  <c:v>0.0483830572166953</c:v>
                </c:pt>
                <c:pt idx="80">
                  <c:v>0.0483830572166953</c:v>
                </c:pt>
                <c:pt idx="81">
                  <c:v>0.0465910921345955</c:v>
                </c:pt>
                <c:pt idx="82">
                  <c:v>0.0582388651682443</c:v>
                </c:pt>
                <c:pt idx="83">
                  <c:v>0.0582388651682443</c:v>
                </c:pt>
                <c:pt idx="84">
                  <c:v>0.121853625582788</c:v>
                </c:pt>
                <c:pt idx="85">
                  <c:v>0.0752625334481927</c:v>
                </c:pt>
                <c:pt idx="86">
                  <c:v>0.20338803681833</c:v>
                </c:pt>
                <c:pt idx="87">
                  <c:v>0.0689906556608433</c:v>
                </c:pt>
                <c:pt idx="88">
                  <c:v>0.260730919445525</c:v>
                </c:pt>
                <c:pt idx="89">
                  <c:v>0.082430393776592</c:v>
                </c:pt>
                <c:pt idx="90">
                  <c:v>0.0842223588586918</c:v>
                </c:pt>
                <c:pt idx="91">
                  <c:v>0.0663027080376935</c:v>
                </c:pt>
                <c:pt idx="92">
                  <c:v>0.0940781668102408</c:v>
                </c:pt>
                <c:pt idx="93">
                  <c:v>0.0797424461534422</c:v>
                </c:pt>
                <c:pt idx="94">
                  <c:v>0.0501750222987951</c:v>
                </c:pt>
                <c:pt idx="95">
                  <c:v>0.0645107429555937</c:v>
                </c:pt>
                <c:pt idx="96">
                  <c:v>0.0636147604145438</c:v>
                </c:pt>
                <c:pt idx="97">
                  <c:v>0.211451879687779</c:v>
                </c:pt>
                <c:pt idx="98">
                  <c:v>0.0609268127913941</c:v>
                </c:pt>
                <c:pt idx="99">
                  <c:v>0.279546552807573</c:v>
                </c:pt>
                <c:pt idx="100">
                  <c:v>0.278650570266523</c:v>
                </c:pt>
                <c:pt idx="101">
                  <c:v>0.279546552807573</c:v>
                </c:pt>
                <c:pt idx="102">
                  <c:v>0.278650570266523</c:v>
                </c:pt>
                <c:pt idx="103">
                  <c:v>0.279546552807573</c:v>
                </c:pt>
                <c:pt idx="104">
                  <c:v>0.0976620969744405</c:v>
                </c:pt>
                <c:pt idx="105">
                  <c:v>0.137085328780637</c:v>
                </c:pt>
                <c:pt idx="106">
                  <c:v>0.0636147604145438</c:v>
                </c:pt>
                <c:pt idx="107">
                  <c:v>0.0555509175450946</c:v>
                </c:pt>
                <c:pt idx="108">
                  <c:v>0.0680946731197934</c:v>
                </c:pt>
                <c:pt idx="109">
                  <c:v>0.0519669873808949</c:v>
                </c:pt>
                <c:pt idx="110">
                  <c:v>0.20518000190043</c:v>
                </c:pt>
                <c:pt idx="111">
                  <c:v>0.0528629699219449</c:v>
                </c:pt>
                <c:pt idx="112">
                  <c:v>0.0761585159892426</c:v>
                </c:pt>
                <c:pt idx="113">
                  <c:v>0.051071004839845</c:v>
                </c:pt>
                <c:pt idx="114">
                  <c:v>0.0878062890228914</c:v>
                </c:pt>
                <c:pt idx="115">
                  <c:v>0.353017121173666</c:v>
                </c:pt>
                <c:pt idx="116">
                  <c:v>0.0833263763176419</c:v>
                </c:pt>
                <c:pt idx="117">
                  <c:v>0.262522884527624</c:v>
                </c:pt>
                <c:pt idx="118">
                  <c:v>0.0573428826271944</c:v>
                </c:pt>
                <c:pt idx="119">
                  <c:v>0.0636147604145438</c:v>
                </c:pt>
                <c:pt idx="120">
                  <c:v>0.0636147604145438</c:v>
                </c:pt>
                <c:pt idx="121">
                  <c:v>0.0537589524629948</c:v>
                </c:pt>
                <c:pt idx="122">
                  <c:v>0.281338517889673</c:v>
                </c:pt>
                <c:pt idx="123">
                  <c:v>0.092286201728141</c:v>
                </c:pt>
                <c:pt idx="124">
                  <c:v>0.0645107429555937</c:v>
                </c:pt>
                <c:pt idx="125">
                  <c:v>0.337785417975817</c:v>
                </c:pt>
                <c:pt idx="126">
                  <c:v>0.337785417975817</c:v>
                </c:pt>
                <c:pt idx="127">
                  <c:v>0.336889435434767</c:v>
                </c:pt>
                <c:pt idx="128">
                  <c:v>0.335097470352667</c:v>
                </c:pt>
                <c:pt idx="129">
                  <c:v>0.335993452893717</c:v>
                </c:pt>
                <c:pt idx="130">
                  <c:v>0.336889435434767</c:v>
                </c:pt>
                <c:pt idx="131">
                  <c:v>0.335993452893717</c:v>
                </c:pt>
                <c:pt idx="132">
                  <c:v>0.336889435434767</c:v>
                </c:pt>
                <c:pt idx="133">
                  <c:v>0.335993452893717</c:v>
                </c:pt>
                <c:pt idx="134">
                  <c:v>0.335993452893717</c:v>
                </c:pt>
                <c:pt idx="135">
                  <c:v>0.336889435434767</c:v>
                </c:pt>
                <c:pt idx="136">
                  <c:v>0.335097470352667</c:v>
                </c:pt>
                <c:pt idx="137">
                  <c:v>0.335993452893717</c:v>
                </c:pt>
                <c:pt idx="138">
                  <c:v>0.313593889367469</c:v>
                </c:pt>
                <c:pt idx="139">
                  <c:v>0.0600308302503442</c:v>
                </c:pt>
                <c:pt idx="140">
                  <c:v>0.10214200967969</c:v>
                </c:pt>
                <c:pt idx="141">
                  <c:v>0.0752625334481927</c:v>
                </c:pt>
                <c:pt idx="142">
                  <c:v>0.0752625334481927</c:v>
                </c:pt>
                <c:pt idx="143">
                  <c:v>0.344953278304216</c:v>
                </c:pt>
                <c:pt idx="144">
                  <c:v>0.115581747795439</c:v>
                </c:pt>
                <c:pt idx="145">
                  <c:v>0.092286201728141</c:v>
                </c:pt>
                <c:pt idx="146">
                  <c:v>0.0627187778734939</c:v>
                </c:pt>
                <c:pt idx="147">
                  <c:v>0.0645107429555937</c:v>
                </c:pt>
                <c:pt idx="148">
                  <c:v>0.0761585159892426</c:v>
                </c:pt>
                <c:pt idx="149">
                  <c:v>0.0734705683660929</c:v>
                </c:pt>
                <c:pt idx="150">
                  <c:v>0.0698866382018932</c:v>
                </c:pt>
                <c:pt idx="151">
                  <c:v>0.0671986905787434</c:v>
                </c:pt>
                <c:pt idx="152">
                  <c:v>0.124541573205938</c:v>
                </c:pt>
                <c:pt idx="153">
                  <c:v>0.0761585159892426</c:v>
                </c:pt>
                <c:pt idx="154">
                  <c:v>0.233851443214027</c:v>
                </c:pt>
                <c:pt idx="155">
                  <c:v>0.153213014519535</c:v>
                </c:pt>
                <c:pt idx="156">
                  <c:v>0.0654067254966436</c:v>
                </c:pt>
                <c:pt idx="157">
                  <c:v>0.159484892306884</c:v>
                </c:pt>
                <c:pt idx="158">
                  <c:v>0.118269695418589</c:v>
                </c:pt>
                <c:pt idx="159">
                  <c:v>0.0815344112355421</c:v>
                </c:pt>
                <c:pt idx="160">
                  <c:v>0.0707826207429431</c:v>
                </c:pt>
                <c:pt idx="161">
                  <c:v>0.695282451854732</c:v>
                </c:pt>
                <c:pt idx="162">
                  <c:v>0.0663027080376935</c:v>
                </c:pt>
                <c:pt idx="163">
                  <c:v>0.772336950385025</c:v>
                </c:pt>
                <c:pt idx="164">
                  <c:v>0.10124602713864</c:v>
                </c:pt>
                <c:pt idx="165">
                  <c:v>0.0770544985302925</c:v>
                </c:pt>
                <c:pt idx="166">
                  <c:v>0.0689906556608433</c:v>
                </c:pt>
                <c:pt idx="167">
                  <c:v>0.0761585159892426</c:v>
                </c:pt>
                <c:pt idx="168">
                  <c:v>0.0851183413997417</c:v>
                </c:pt>
                <c:pt idx="169">
                  <c:v>0.0860143239407916</c:v>
                </c:pt>
                <c:pt idx="170">
                  <c:v>0.141565241485886</c:v>
                </c:pt>
                <c:pt idx="171">
                  <c:v>0.221307687639328</c:v>
                </c:pt>
                <c:pt idx="172">
                  <c:v>0.296570221087521</c:v>
                </c:pt>
                <c:pt idx="173">
                  <c:v>0.135293363698537</c:v>
                </c:pt>
                <c:pt idx="174">
                  <c:v>0.126333538288038</c:v>
                </c:pt>
                <c:pt idx="175">
                  <c:v>0.0788464636123923</c:v>
                </c:pt>
                <c:pt idx="176">
                  <c:v>0.0743665509071428</c:v>
                </c:pt>
                <c:pt idx="177">
                  <c:v>0.0734705683660929</c:v>
                </c:pt>
                <c:pt idx="178">
                  <c:v>0.071678603283993</c:v>
                </c:pt>
                <c:pt idx="179">
                  <c:v>0.0743665509071428</c:v>
                </c:pt>
                <c:pt idx="180">
                  <c:v>0.0752625334481927</c:v>
                </c:pt>
                <c:pt idx="181">
                  <c:v>0.126333538288038</c:v>
                </c:pt>
                <c:pt idx="182">
                  <c:v>0.41036000380086</c:v>
                </c:pt>
                <c:pt idx="183">
                  <c:v>0.71499406775783</c:v>
                </c:pt>
                <c:pt idx="184">
                  <c:v>0.71678603283993</c:v>
                </c:pt>
                <c:pt idx="185">
                  <c:v>0.127229520829088</c:v>
                </c:pt>
                <c:pt idx="186">
                  <c:v>0.115581747795439</c:v>
                </c:pt>
                <c:pt idx="187">
                  <c:v>0.0833263763176419</c:v>
                </c:pt>
                <c:pt idx="188">
                  <c:v>0.0833263763176419</c:v>
                </c:pt>
                <c:pt idx="189">
                  <c:v>0.149629084355335</c:v>
                </c:pt>
                <c:pt idx="190">
                  <c:v>0.175612578045783</c:v>
                </c:pt>
                <c:pt idx="191">
                  <c:v>0.170236682799483</c:v>
                </c:pt>
                <c:pt idx="192">
                  <c:v>0.129917468452237</c:v>
                </c:pt>
                <c:pt idx="193">
                  <c:v>0.129021485911187</c:v>
                </c:pt>
                <c:pt idx="194">
                  <c:v>0.224891617803528</c:v>
                </c:pt>
                <c:pt idx="195">
                  <c:v>0.155004979601635</c:v>
                </c:pt>
                <c:pt idx="196">
                  <c:v>0.146045154191136</c:v>
                </c:pt>
                <c:pt idx="197">
                  <c:v>0.300154151251721</c:v>
                </c:pt>
                <c:pt idx="198">
                  <c:v>0.140669258944836</c:v>
                </c:pt>
                <c:pt idx="199">
                  <c:v>0.0833263763176419</c:v>
                </c:pt>
                <c:pt idx="200">
                  <c:v>0.0878062890228914</c:v>
                </c:pt>
                <c:pt idx="201">
                  <c:v>0.0878062890228914</c:v>
                </c:pt>
                <c:pt idx="202">
                  <c:v>0.082430393776592</c:v>
                </c:pt>
                <c:pt idx="203">
                  <c:v>0.0869103064818415</c:v>
                </c:pt>
                <c:pt idx="204">
                  <c:v>0.108413887467039</c:v>
                </c:pt>
                <c:pt idx="205">
                  <c:v>0.0895982541049913</c:v>
                </c:pt>
                <c:pt idx="206">
                  <c:v>0.0895982541049913</c:v>
                </c:pt>
                <c:pt idx="207">
                  <c:v>0.0895982541049913</c:v>
                </c:pt>
                <c:pt idx="208">
                  <c:v>0.10482995730284</c:v>
                </c:pt>
                <c:pt idx="209">
                  <c:v>0.137981311321687</c:v>
                </c:pt>
                <c:pt idx="210">
                  <c:v>0.559989088156196</c:v>
                </c:pt>
                <c:pt idx="211">
                  <c:v>0.129917468452237</c:v>
                </c:pt>
                <c:pt idx="212">
                  <c:v>0.268794762314974</c:v>
                </c:pt>
                <c:pt idx="213">
                  <c:v>0.0958701318923407</c:v>
                </c:pt>
                <c:pt idx="214">
                  <c:v>0.0958701318923407</c:v>
                </c:pt>
                <c:pt idx="215">
                  <c:v>0.117373712877539</c:v>
                </c:pt>
                <c:pt idx="216">
                  <c:v>0.328825592565318</c:v>
                </c:pt>
                <c:pt idx="217">
                  <c:v>0.0913902191870911</c:v>
                </c:pt>
                <c:pt idx="218">
                  <c:v>0.146045154191136</c:v>
                </c:pt>
                <c:pt idx="219">
                  <c:v>0.123645590664888</c:v>
                </c:pt>
                <c:pt idx="220">
                  <c:v>0.10303799222074</c:v>
                </c:pt>
                <c:pt idx="221">
                  <c:v>0.10303799222074</c:v>
                </c:pt>
                <c:pt idx="222">
                  <c:v>0.337785417975817</c:v>
                </c:pt>
                <c:pt idx="223">
                  <c:v>0.277754587725473</c:v>
                </c:pt>
                <c:pt idx="224">
                  <c:v>0.439031445114457</c:v>
                </c:pt>
                <c:pt idx="225">
                  <c:v>0.150525066896385</c:v>
                </c:pt>
                <c:pt idx="226">
                  <c:v>0.120061660500688</c:v>
                </c:pt>
                <c:pt idx="227">
                  <c:v>0.215035809851979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927592"/>
        <c:axId val="-2129986520"/>
      </c:scatterChart>
      <c:valAx>
        <c:axId val="-2143927592"/>
        <c:scaling>
          <c:logBase val="10.0"/>
          <c:orientation val="minMax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memory footprint 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29986520"/>
        <c:crosses val="autoZero"/>
        <c:crossBetween val="midCat"/>
      </c:valAx>
      <c:valAx>
        <c:axId val="-21299865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(J)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-2143927592"/>
        <c:crosses val="autoZero"/>
        <c:crossBetween val="midCat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165100</xdr:colOff>
      <xdr:row>22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774700</xdr:colOff>
      <xdr:row>23</xdr:row>
      <xdr:rowOff>101600</xdr:rowOff>
    </xdr:from>
    <xdr:to>
      <xdr:col>8</xdr:col>
      <xdr:colOff>114300</xdr:colOff>
      <xdr:row>45</xdr:row>
      <xdr:rowOff>25400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45</xdr:row>
      <xdr:rowOff>177800</xdr:rowOff>
    </xdr:from>
    <xdr:to>
      <xdr:col>8</xdr:col>
      <xdr:colOff>152400</xdr:colOff>
      <xdr:row>67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68</xdr:row>
      <xdr:rowOff>25400</xdr:rowOff>
    </xdr:from>
    <xdr:to>
      <xdr:col>8</xdr:col>
      <xdr:colOff>177800</xdr:colOff>
      <xdr:row>89</xdr:row>
      <xdr:rowOff>139700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101600</xdr:colOff>
      <xdr:row>91</xdr:row>
      <xdr:rowOff>12700</xdr:rowOff>
    </xdr:from>
    <xdr:to>
      <xdr:col>8</xdr:col>
      <xdr:colOff>266700</xdr:colOff>
      <xdr:row>112</xdr:row>
      <xdr:rowOff>127000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571500</xdr:colOff>
      <xdr:row>1</xdr:row>
      <xdr:rowOff>25400</xdr:rowOff>
    </xdr:from>
    <xdr:to>
      <xdr:col>15</xdr:col>
      <xdr:colOff>736600</xdr:colOff>
      <xdr:row>22</xdr:row>
      <xdr:rowOff>139700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609600</xdr:colOff>
      <xdr:row>23</xdr:row>
      <xdr:rowOff>101600</xdr:rowOff>
    </xdr:from>
    <xdr:to>
      <xdr:col>15</xdr:col>
      <xdr:colOff>774700</xdr:colOff>
      <xdr:row>45</xdr:row>
      <xdr:rowOff>25400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558800</xdr:colOff>
      <xdr:row>45</xdr:row>
      <xdr:rowOff>165100</xdr:rowOff>
    </xdr:from>
    <xdr:to>
      <xdr:col>15</xdr:col>
      <xdr:colOff>723900</xdr:colOff>
      <xdr:row>67</xdr:row>
      <xdr:rowOff>88900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482600</xdr:colOff>
      <xdr:row>68</xdr:row>
      <xdr:rowOff>0</xdr:rowOff>
    </xdr:from>
    <xdr:to>
      <xdr:col>15</xdr:col>
      <xdr:colOff>647700</xdr:colOff>
      <xdr:row>89</xdr:row>
      <xdr:rowOff>114300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546100</xdr:colOff>
      <xdr:row>91</xdr:row>
      <xdr:rowOff>38100</xdr:rowOff>
    </xdr:from>
    <xdr:to>
      <xdr:col>15</xdr:col>
      <xdr:colOff>711200</xdr:colOff>
      <xdr:row>112</xdr:row>
      <xdr:rowOff>152400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101600</xdr:colOff>
      <xdr:row>14</xdr:row>
      <xdr:rowOff>165100</xdr:rowOff>
    </xdr:from>
    <xdr:to>
      <xdr:col>23</xdr:col>
      <xdr:colOff>266700</xdr:colOff>
      <xdr:row>36</xdr:row>
      <xdr:rowOff>88900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444500</xdr:colOff>
      <xdr:row>14</xdr:row>
      <xdr:rowOff>76200</xdr:rowOff>
    </xdr:from>
    <xdr:to>
      <xdr:col>30</xdr:col>
      <xdr:colOff>609600</xdr:colOff>
      <xdr:row>36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368300</xdr:colOff>
      <xdr:row>115</xdr:row>
      <xdr:rowOff>101600</xdr:rowOff>
    </xdr:from>
    <xdr:to>
      <xdr:col>8</xdr:col>
      <xdr:colOff>584200</xdr:colOff>
      <xdr:row>138</xdr:row>
      <xdr:rowOff>114300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812800</xdr:colOff>
      <xdr:row>115</xdr:row>
      <xdr:rowOff>139700</xdr:rowOff>
    </xdr:from>
    <xdr:to>
      <xdr:col>16</xdr:col>
      <xdr:colOff>127000</xdr:colOff>
      <xdr:row>138</xdr:row>
      <xdr:rowOff>152400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7" workbookViewId="0">
      <selection activeCell="I142" sqref="I1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629"/>
  <sheetViews>
    <sheetView tabSelected="1" zoomScale="50" zoomScaleNormal="50" zoomScalePageLayoutView="50" workbookViewId="0">
      <selection activeCell="AE77" sqref="AE77"/>
    </sheetView>
  </sheetViews>
  <sheetFormatPr baseColWidth="10" defaultRowHeight="15" x14ac:dyDescent="0"/>
  <cols>
    <col min="1" max="1" width="18.33203125" customWidth="1"/>
    <col min="2" max="3" width="15" customWidth="1"/>
    <col min="4" max="4" width="13.5" customWidth="1"/>
    <col min="5" max="5" width="13.33203125" customWidth="1"/>
    <col min="7" max="7" width="11.83203125" customWidth="1"/>
    <col min="8" max="9" width="13" customWidth="1"/>
    <col min="10" max="10" width="12.6640625" customWidth="1"/>
    <col min="11" max="11" width="12" customWidth="1"/>
    <col min="12" max="12" width="12.6640625" customWidth="1"/>
    <col min="13" max="15" width="12" customWidth="1"/>
    <col min="16" max="16" width="13.33203125" customWidth="1"/>
    <col min="18" max="19" width="13.33203125" customWidth="1"/>
    <col min="23" max="23" width="11.1640625" bestFit="1" customWidth="1"/>
    <col min="26" max="26" width="12.5" customWidth="1"/>
    <col min="30" max="30" width="11.1640625" bestFit="1" customWidth="1"/>
    <col min="37" max="37" width="16" bestFit="1" customWidth="1"/>
    <col min="38" max="38" width="12.5" customWidth="1"/>
    <col min="39" max="39" width="13.6640625" customWidth="1"/>
    <col min="44" max="44" width="13.1640625" customWidth="1"/>
    <col min="47" max="47" width="13.1640625" customWidth="1"/>
    <col min="53" max="53" width="12.1640625" bestFit="1" customWidth="1"/>
    <col min="54" max="54" width="12.83203125" customWidth="1"/>
  </cols>
  <sheetData>
    <row r="1" spans="1:47">
      <c r="A1" t="s">
        <v>1</v>
      </c>
      <c r="B1" t="s">
        <v>0</v>
      </c>
      <c r="C1" t="s">
        <v>2</v>
      </c>
      <c r="D1" t="s">
        <v>3</v>
      </c>
      <c r="E1" t="s">
        <v>55</v>
      </c>
      <c r="H1" s="4" t="s">
        <v>31</v>
      </c>
      <c r="I1" s="4"/>
    </row>
    <row r="2" spans="1:47">
      <c r="A2" t="s">
        <v>4</v>
      </c>
      <c r="B2" t="s">
        <v>5</v>
      </c>
      <c r="C2" s="1"/>
      <c r="D2" s="1"/>
      <c r="H2" t="s">
        <v>32</v>
      </c>
      <c r="I2" t="s">
        <v>72</v>
      </c>
      <c r="J2" t="s">
        <v>33</v>
      </c>
      <c r="K2" t="s">
        <v>74</v>
      </c>
      <c r="L2" t="s">
        <v>63</v>
      </c>
      <c r="M2" t="s">
        <v>61</v>
      </c>
      <c r="N2" s="5" t="s">
        <v>62</v>
      </c>
      <c r="O2" t="s">
        <v>69</v>
      </c>
      <c r="P2" t="s">
        <v>59</v>
      </c>
      <c r="Q2" t="s">
        <v>66</v>
      </c>
      <c r="R2" t="s">
        <v>70</v>
      </c>
      <c r="S2" t="s">
        <v>67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25</v>
      </c>
      <c r="AE2" t="s">
        <v>90</v>
      </c>
      <c r="AF2" t="s">
        <v>44</v>
      </c>
      <c r="AG2" t="s">
        <v>77</v>
      </c>
      <c r="AH2" t="s">
        <v>45</v>
      </c>
      <c r="AK2" s="9"/>
      <c r="AM2" s="9"/>
    </row>
    <row r="3" spans="1:47">
      <c r="A3" t="s">
        <v>4</v>
      </c>
      <c r="B3" t="s">
        <v>6</v>
      </c>
      <c r="D3" s="1"/>
      <c r="H3">
        <v>3000</v>
      </c>
      <c r="I3">
        <v>64</v>
      </c>
      <c r="J3">
        <f t="shared" ref="J3:J14" si="0">2*H3^3</f>
        <v>54000000000</v>
      </c>
      <c r="K3">
        <v>20383064.21875</v>
      </c>
      <c r="L3" s="1">
        <f t="shared" ref="L3:L14" si="1">K3*8</f>
        <v>163064513.75</v>
      </c>
      <c r="M3" s="9">
        <f>(3*H3^2)*8/1000000</f>
        <v>216</v>
      </c>
      <c r="N3" s="5">
        <f>100*2^20/8</f>
        <v>13107200</v>
      </c>
      <c r="O3">
        <f t="shared" ref="O3:O14" si="2">SQRT(N3/3)</f>
        <v>2090.2312471749788</v>
      </c>
      <c r="P3" s="9">
        <f t="shared" ref="P3:P14" si="3">J3/L3</f>
        <v>331.15727486109773</v>
      </c>
      <c r="Q3" s="9">
        <f t="shared" ref="Q3:Q14" si="4">SQRT(N3/3)</f>
        <v>2090.2312471749788</v>
      </c>
      <c r="R3">
        <f t="shared" ref="R3:R14" si="5">H3/(1+H3/O3)</f>
        <v>1231.907439373231</v>
      </c>
      <c r="S3" s="9">
        <f t="shared" ref="S3:S14" si="6">0.5*SQRT(N3/3)</f>
        <v>1045.1156235874894</v>
      </c>
      <c r="T3" s="1">
        <f t="shared" ref="T3:T14" si="7">$B$27*J3</f>
        <v>0.12320727948498707</v>
      </c>
      <c r="U3" s="1">
        <f t="shared" ref="U3:U14" si="8">$C$27*L3</f>
        <v>8.378677580607502E-2</v>
      </c>
      <c r="V3">
        <f t="shared" ref="V3:V14" si="9">T3+U3</f>
        <v>0.20699405529106207</v>
      </c>
      <c r="W3">
        <f t="shared" ref="W3:W14" si="10">MAX(T3,U3)</f>
        <v>0.12320727948498707</v>
      </c>
      <c r="X3" s="1">
        <f t="shared" ref="X3:X14" si="11">$D$27*J3</f>
        <v>40.470718185905547</v>
      </c>
      <c r="Y3" s="1">
        <f t="shared" ref="Y3:Y14" si="12">$E$27*L3</f>
        <v>6.1792331296314185</v>
      </c>
      <c r="Z3" s="1">
        <f t="shared" ref="Z3:Z14" si="13">AB3*$F$27</f>
        <v>202.24563408244987</v>
      </c>
      <c r="AA3">
        <f t="shared" ref="AA3:AA14" si="14">SUM(X3:Z3)</f>
        <v>248.89558539798685</v>
      </c>
      <c r="AB3">
        <v>0.23175599999999999</v>
      </c>
      <c r="AC3">
        <v>245.34938076833939</v>
      </c>
      <c r="AD3">
        <f t="shared" ref="AD3:AD14" si="15">J3/(AB3*1000000000)</f>
        <v>233.00367628022576</v>
      </c>
      <c r="AE3" s="1">
        <f t="shared" ref="AE3:AE14" si="16">(L3*8)/AB3/1000000000</f>
        <v>5.6288342480885065</v>
      </c>
      <c r="AF3">
        <f t="shared" ref="AF3:AF14" si="17">ABS(W3-AB3)/ABS(AB3)*100</f>
        <v>46.837501732431058</v>
      </c>
      <c r="AG3">
        <f>ABS(V3-AB3)/ABS(AB3)*100</f>
        <v>10.684489164870776</v>
      </c>
      <c r="AH3">
        <f t="shared" ref="AH3:AH11" si="18">ABS(AA3-AC3)/ABS(AC3)*100</f>
        <v>1.4453693009300128</v>
      </c>
      <c r="AM3" s="9"/>
      <c r="AU3" s="1"/>
    </row>
    <row r="4" spans="1:47">
      <c r="A4" t="s">
        <v>7</v>
      </c>
      <c r="B4" t="s">
        <v>5</v>
      </c>
      <c r="C4" s="1"/>
      <c r="D4" s="1"/>
      <c r="H4">
        <v>4000</v>
      </c>
      <c r="I4">
        <v>32</v>
      </c>
      <c r="J4">
        <f t="shared" si="0"/>
        <v>128000000000</v>
      </c>
      <c r="K4">
        <v>50043965.625</v>
      </c>
      <c r="L4" s="1">
        <f t="shared" si="1"/>
        <v>400351725</v>
      </c>
      <c r="M4" s="9">
        <f t="shared" ref="M4:M14" si="19">(3*H4^2)*8/1000000</f>
        <v>384</v>
      </c>
      <c r="N4" s="5">
        <f t="shared" ref="N4:N14" si="20">100*2^20/8</f>
        <v>13107200</v>
      </c>
      <c r="O4">
        <f t="shared" si="2"/>
        <v>2090.2312471749788</v>
      </c>
      <c r="P4" s="9">
        <f t="shared" si="3"/>
        <v>319.71886720358208</v>
      </c>
      <c r="Q4" s="9">
        <f t="shared" si="4"/>
        <v>2090.2312471749788</v>
      </c>
      <c r="R4">
        <f t="shared" si="5"/>
        <v>1372.841957779226</v>
      </c>
      <c r="S4" s="9">
        <f t="shared" si="6"/>
        <v>1045.1156235874894</v>
      </c>
      <c r="T4" s="1">
        <f t="shared" si="7"/>
        <v>0.29204688470515455</v>
      </c>
      <c r="U4" s="1">
        <f t="shared" si="8"/>
        <v>0.20571109835447202</v>
      </c>
      <c r="V4">
        <f t="shared" si="9"/>
        <v>0.4977579830596266</v>
      </c>
      <c r="W4">
        <f t="shared" si="10"/>
        <v>0.29204688470515455</v>
      </c>
      <c r="X4" s="1">
        <f t="shared" si="11"/>
        <v>95.930591255479811</v>
      </c>
      <c r="Y4" s="1">
        <f t="shared" si="12"/>
        <v>15.171091402620315</v>
      </c>
      <c r="Z4" s="1">
        <f t="shared" si="13"/>
        <v>445.49174550354797</v>
      </c>
      <c r="AA4">
        <f t="shared" si="14"/>
        <v>556.59342816164815</v>
      </c>
      <c r="AB4">
        <v>0.51049500000000003</v>
      </c>
      <c r="AC4">
        <v>551.29813607215783</v>
      </c>
      <c r="AD4">
        <f t="shared" si="15"/>
        <v>250.73702974563901</v>
      </c>
      <c r="AE4" s="1">
        <f t="shared" si="16"/>
        <v>6.273937648752681</v>
      </c>
      <c r="AF4">
        <f t="shared" si="17"/>
        <v>42.791430923876916</v>
      </c>
      <c r="AG4">
        <f t="shared" ref="AG4:AG14" si="21">ABS(V4-AB4)/ABS(AB4)*100</f>
        <v>2.4950326526946265</v>
      </c>
      <c r="AH4">
        <f t="shared" si="18"/>
        <v>0.96051333081184809</v>
      </c>
      <c r="AK4" s="9"/>
      <c r="AM4" s="9"/>
      <c r="AU4" s="1"/>
    </row>
    <row r="5" spans="1:47">
      <c r="A5" t="s">
        <v>7</v>
      </c>
      <c r="B5" t="s">
        <v>6</v>
      </c>
      <c r="D5" s="1"/>
      <c r="H5">
        <v>5000</v>
      </c>
      <c r="I5">
        <v>16</v>
      </c>
      <c r="J5">
        <f t="shared" si="0"/>
        <v>250000000000</v>
      </c>
      <c r="K5">
        <v>112716280.9375</v>
      </c>
      <c r="L5" s="1">
        <f t="shared" si="1"/>
        <v>901730247.5</v>
      </c>
      <c r="M5" s="9">
        <f t="shared" si="19"/>
        <v>600</v>
      </c>
      <c r="N5" s="5">
        <f t="shared" si="20"/>
        <v>13107200</v>
      </c>
      <c r="O5">
        <f t="shared" si="2"/>
        <v>2090.2312471749788</v>
      </c>
      <c r="P5" s="9">
        <f t="shared" si="3"/>
        <v>277.24477546706675</v>
      </c>
      <c r="Q5" s="9">
        <f t="shared" si="4"/>
        <v>2090.2312471749788</v>
      </c>
      <c r="R5">
        <f t="shared" si="5"/>
        <v>1474.0219143118975</v>
      </c>
      <c r="S5" s="9">
        <f t="shared" si="6"/>
        <v>1045.1156235874894</v>
      </c>
      <c r="T5" s="1">
        <f t="shared" si="7"/>
        <v>0.57040407168975493</v>
      </c>
      <c r="U5" s="1">
        <f t="shared" si="8"/>
        <v>0.46333238512379304</v>
      </c>
      <c r="V5">
        <f t="shared" si="9"/>
        <v>1.0337364568135481</v>
      </c>
      <c r="W5">
        <f t="shared" si="10"/>
        <v>0.57040407168975493</v>
      </c>
      <c r="X5" s="1">
        <f t="shared" si="11"/>
        <v>187.36443604585901</v>
      </c>
      <c r="Y5" s="1">
        <f t="shared" si="12"/>
        <v>34.170533436142776</v>
      </c>
      <c r="Z5" s="1">
        <f t="shared" si="13"/>
        <v>844.01223134396798</v>
      </c>
      <c r="AA5">
        <f t="shared" si="14"/>
        <v>1065.5472008259699</v>
      </c>
      <c r="AB5">
        <v>0.96716500000000005</v>
      </c>
      <c r="AC5">
        <v>1055.2530065370961</v>
      </c>
      <c r="AD5">
        <f t="shared" si="15"/>
        <v>258.48743492578825</v>
      </c>
      <c r="AE5" s="1">
        <f t="shared" si="16"/>
        <v>7.4587500374806774</v>
      </c>
      <c r="AF5">
        <f t="shared" si="17"/>
        <v>41.023085855075934</v>
      </c>
      <c r="AG5">
        <f t="shared" si="21"/>
        <v>6.8831540444027688</v>
      </c>
      <c r="AH5">
        <f t="shared" si="18"/>
        <v>0.97551906747511252</v>
      </c>
      <c r="AK5" s="9"/>
      <c r="AM5" s="9"/>
      <c r="AU5" s="1"/>
    </row>
    <row r="6" spans="1:47">
      <c r="A6" t="s">
        <v>8</v>
      </c>
      <c r="B6" t="s">
        <v>5</v>
      </c>
      <c r="D6" s="1"/>
      <c r="H6">
        <v>6000</v>
      </c>
      <c r="I6">
        <v>8</v>
      </c>
      <c r="J6">
        <f t="shared" si="0"/>
        <v>432000000000</v>
      </c>
      <c r="K6">
        <v>180273196</v>
      </c>
      <c r="L6" s="1">
        <f t="shared" si="1"/>
        <v>1442185568</v>
      </c>
      <c r="M6" s="9">
        <f t="shared" si="19"/>
        <v>864</v>
      </c>
      <c r="N6" s="5">
        <f t="shared" si="20"/>
        <v>13107200</v>
      </c>
      <c r="O6">
        <f t="shared" si="2"/>
        <v>2090.2312471749788</v>
      </c>
      <c r="P6" s="9">
        <f t="shared" si="3"/>
        <v>299.54536336061852</v>
      </c>
      <c r="Q6" s="9">
        <f t="shared" si="4"/>
        <v>2090.2312471749788</v>
      </c>
      <c r="R6">
        <f t="shared" si="5"/>
        <v>1550.1889995331333</v>
      </c>
      <c r="S6" s="9">
        <f t="shared" si="6"/>
        <v>1045.1156235874894</v>
      </c>
      <c r="T6" s="1">
        <f t="shared" si="7"/>
        <v>0.98565823587989654</v>
      </c>
      <c r="U6" s="1">
        <f t="shared" si="8"/>
        <v>0.741032344057586</v>
      </c>
      <c r="V6">
        <f t="shared" si="9"/>
        <v>1.7266905799374825</v>
      </c>
      <c r="W6">
        <f t="shared" si="10"/>
        <v>0.98565823587989654</v>
      </c>
      <c r="X6" s="1">
        <f t="shared" si="11"/>
        <v>323.76574548724437</v>
      </c>
      <c r="Y6" s="1">
        <f t="shared" si="12"/>
        <v>54.650767576105473</v>
      </c>
      <c r="Z6" s="1">
        <f t="shared" si="13"/>
        <v>1499.9352201383288</v>
      </c>
      <c r="AA6">
        <f t="shared" si="14"/>
        <v>1878.3517332016786</v>
      </c>
      <c r="AB6">
        <v>1.718796</v>
      </c>
      <c r="AC6">
        <v>1862.5446387942704</v>
      </c>
      <c r="AD6">
        <f t="shared" si="15"/>
        <v>251.33872780713941</v>
      </c>
      <c r="AE6" s="1">
        <f t="shared" si="16"/>
        <v>6.712538628202533</v>
      </c>
      <c r="AF6">
        <f t="shared" si="17"/>
        <v>42.654146514193855</v>
      </c>
      <c r="AG6">
        <f t="shared" si="21"/>
        <v>0.459308721772831</v>
      </c>
      <c r="AH6">
        <f t="shared" si="18"/>
        <v>0.84868271493567948</v>
      </c>
      <c r="AK6" s="9"/>
      <c r="AM6" s="9"/>
      <c r="AU6" s="1"/>
    </row>
    <row r="7" spans="1:47">
      <c r="A7" t="s">
        <v>8</v>
      </c>
      <c r="B7" t="s">
        <v>6</v>
      </c>
      <c r="D7" s="1"/>
      <c r="H7">
        <v>7000</v>
      </c>
      <c r="I7">
        <v>4</v>
      </c>
      <c r="J7">
        <f t="shared" si="0"/>
        <v>686000000000</v>
      </c>
      <c r="K7">
        <v>267297466.25</v>
      </c>
      <c r="L7" s="1">
        <f t="shared" si="1"/>
        <v>2138379730</v>
      </c>
      <c r="M7" s="9">
        <f t="shared" si="19"/>
        <v>1176</v>
      </c>
      <c r="N7" s="5">
        <f t="shared" si="20"/>
        <v>13107200</v>
      </c>
      <c r="O7">
        <f t="shared" si="2"/>
        <v>2090.2312471749788</v>
      </c>
      <c r="P7" s="9">
        <f t="shared" si="3"/>
        <v>320.80363949203729</v>
      </c>
      <c r="Q7" s="9">
        <f t="shared" si="4"/>
        <v>2090.2312471749788</v>
      </c>
      <c r="R7">
        <f t="shared" si="5"/>
        <v>1609.5980764814979</v>
      </c>
      <c r="S7" s="9">
        <f t="shared" si="6"/>
        <v>1045.1156235874894</v>
      </c>
      <c r="T7" s="1">
        <f t="shared" si="7"/>
        <v>1.5651887727166875</v>
      </c>
      <c r="U7" s="1">
        <f t="shared" si="8"/>
        <v>1.0987549584237193</v>
      </c>
      <c r="V7">
        <f t="shared" si="9"/>
        <v>2.6639437311404066</v>
      </c>
      <c r="W7">
        <f t="shared" si="10"/>
        <v>1.5651887727166875</v>
      </c>
      <c r="X7" s="1">
        <f t="shared" si="11"/>
        <v>514.12801250983716</v>
      </c>
      <c r="Y7" s="1">
        <f t="shared" si="12"/>
        <v>81.03263283639042</v>
      </c>
      <c r="Z7" s="1">
        <f t="shared" si="13"/>
        <v>2310.6377816013564</v>
      </c>
      <c r="AA7">
        <f t="shared" si="14"/>
        <v>2905.7984269475842</v>
      </c>
      <c r="AB7">
        <v>2.6477909999999998</v>
      </c>
      <c r="AC7">
        <v>2881.19377665</v>
      </c>
      <c r="AD7">
        <f t="shared" si="15"/>
        <v>259.08389295076535</v>
      </c>
      <c r="AE7" s="1">
        <f t="shared" si="16"/>
        <v>6.4608716624537212</v>
      </c>
      <c r="AF7">
        <f t="shared" si="17"/>
        <v>40.886997020660324</v>
      </c>
      <c r="AG7">
        <f t="shared" si="21"/>
        <v>0.61004554892764684</v>
      </c>
      <c r="AH7">
        <f t="shared" si="18"/>
        <v>0.85397415810720967</v>
      </c>
      <c r="AK7" s="9"/>
      <c r="AM7" s="9"/>
      <c r="AU7" s="1"/>
    </row>
    <row r="8" spans="1:47">
      <c r="H8">
        <v>8000</v>
      </c>
      <c r="I8">
        <v>4</v>
      </c>
      <c r="J8">
        <f t="shared" si="0"/>
        <v>1024000000000</v>
      </c>
      <c r="K8">
        <v>382594928.25</v>
      </c>
      <c r="L8" s="1">
        <f t="shared" si="1"/>
        <v>3060759426</v>
      </c>
      <c r="M8" s="9">
        <f t="shared" si="19"/>
        <v>1536</v>
      </c>
      <c r="N8" s="5">
        <f t="shared" si="20"/>
        <v>13107200</v>
      </c>
      <c r="O8">
        <f t="shared" si="2"/>
        <v>2090.2312471749788</v>
      </c>
      <c r="P8" s="9">
        <f t="shared" si="3"/>
        <v>334.55749292201966</v>
      </c>
      <c r="Q8" s="9">
        <f t="shared" si="4"/>
        <v>2090.2312471749788</v>
      </c>
      <c r="R8">
        <f t="shared" si="5"/>
        <v>1657.2315904139011</v>
      </c>
      <c r="S8" s="9">
        <f t="shared" si="6"/>
        <v>1045.1156235874894</v>
      </c>
      <c r="T8" s="1">
        <f t="shared" si="7"/>
        <v>2.3363750776412364</v>
      </c>
      <c r="U8" s="1">
        <f t="shared" si="8"/>
        <v>1.5726975656749407</v>
      </c>
      <c r="V8">
        <f t="shared" si="9"/>
        <v>3.9090726433161773</v>
      </c>
      <c r="W8">
        <f t="shared" si="10"/>
        <v>2.3363750776412364</v>
      </c>
      <c r="X8" s="1">
        <f t="shared" si="11"/>
        <v>767.44473004383849</v>
      </c>
      <c r="Y8" s="1">
        <f t="shared" si="12"/>
        <v>115.98566488823718</v>
      </c>
      <c r="Z8" s="1">
        <f t="shared" si="13"/>
        <v>3388.8736282464583</v>
      </c>
      <c r="AA8">
        <f t="shared" si="14"/>
        <v>4272.3040231785344</v>
      </c>
      <c r="AB8">
        <v>3.883356</v>
      </c>
      <c r="AC8">
        <v>4238.4889062000002</v>
      </c>
      <c r="AD8">
        <f t="shared" si="15"/>
        <v>263.6894479929216</v>
      </c>
      <c r="AE8" s="1">
        <f t="shared" si="16"/>
        <v>6.3053903396958715</v>
      </c>
      <c r="AF8">
        <f t="shared" si="17"/>
        <v>39.836186081285454</v>
      </c>
      <c r="AG8">
        <f t="shared" si="21"/>
        <v>0.66222729299547323</v>
      </c>
      <c r="AH8">
        <f t="shared" si="18"/>
        <v>0.79781067561766983</v>
      </c>
      <c r="AK8" s="9"/>
      <c r="AM8" s="9"/>
      <c r="AU8" s="1"/>
    </row>
    <row r="9" spans="1:47">
      <c r="A9" s="4" t="s">
        <v>1</v>
      </c>
      <c r="B9" s="4" t="s">
        <v>0</v>
      </c>
      <c r="C9" s="4" t="s">
        <v>2</v>
      </c>
      <c r="D9" s="4" t="s">
        <v>3</v>
      </c>
      <c r="E9" t="s">
        <v>56</v>
      </c>
      <c r="H9">
        <v>9000</v>
      </c>
      <c r="I9">
        <v>2</v>
      </c>
      <c r="J9">
        <f t="shared" si="0"/>
        <v>1458000000000</v>
      </c>
      <c r="K9">
        <v>596373208.5</v>
      </c>
      <c r="L9" s="1">
        <f t="shared" si="1"/>
        <v>4770985668</v>
      </c>
      <c r="M9" s="9">
        <f t="shared" si="19"/>
        <v>1944</v>
      </c>
      <c r="N9" s="5">
        <f t="shared" si="20"/>
        <v>13107200</v>
      </c>
      <c r="O9">
        <f t="shared" si="2"/>
        <v>2090.2312471749788</v>
      </c>
      <c r="P9" s="9">
        <f t="shared" si="3"/>
        <v>305.59722905459796</v>
      </c>
      <c r="Q9" s="9">
        <f t="shared" si="4"/>
        <v>2090.2312471749788</v>
      </c>
      <c r="R9">
        <f t="shared" si="5"/>
        <v>1696.2749292866927</v>
      </c>
      <c r="S9" s="9">
        <f t="shared" si="6"/>
        <v>1045.1156235874894</v>
      </c>
      <c r="T9" s="1">
        <f t="shared" si="7"/>
        <v>3.3265965460946512</v>
      </c>
      <c r="U9" s="1">
        <f t="shared" si="8"/>
        <v>2.4514561589505437</v>
      </c>
      <c r="V9">
        <f t="shared" si="9"/>
        <v>5.7780527050451944</v>
      </c>
      <c r="W9">
        <f t="shared" si="10"/>
        <v>3.3265965460946512</v>
      </c>
      <c r="X9" s="1">
        <f t="shared" si="11"/>
        <v>1092.7093910194496</v>
      </c>
      <c r="Y9" s="1">
        <f t="shared" si="12"/>
        <v>180.79367498621252</v>
      </c>
      <c r="Z9" s="1">
        <f t="shared" si="13"/>
        <v>5004.8263325868156</v>
      </c>
      <c r="AA9">
        <f t="shared" si="14"/>
        <v>6278.3293985924774</v>
      </c>
      <c r="AB9">
        <v>5.7350979999999998</v>
      </c>
      <c r="AC9">
        <v>6225.1047731199997</v>
      </c>
      <c r="AD9">
        <f t="shared" si="15"/>
        <v>254.22407777513129</v>
      </c>
      <c r="AE9" s="1">
        <f t="shared" si="16"/>
        <v>6.6551409137210911</v>
      </c>
      <c r="AF9">
        <f t="shared" si="17"/>
        <v>41.99582036619686</v>
      </c>
      <c r="AG9">
        <f t="shared" si="21"/>
        <v>0.74897944281326334</v>
      </c>
      <c r="AH9">
        <f>ABS(AA9-AC9)/ABS(AC9)*100</f>
        <v>0.85499967329548732</v>
      </c>
      <c r="AK9" s="9"/>
      <c r="AM9" s="9"/>
      <c r="AU9" s="1"/>
    </row>
    <row r="10" spans="1:47">
      <c r="A10" s="4" t="s">
        <v>4</v>
      </c>
      <c r="B10" s="4" t="s">
        <v>5</v>
      </c>
      <c r="C10" s="14">
        <v>13311</v>
      </c>
      <c r="D10" s="14">
        <v>20411</v>
      </c>
      <c r="H10">
        <v>10000</v>
      </c>
      <c r="I10">
        <v>2</v>
      </c>
      <c r="J10">
        <f t="shared" si="0"/>
        <v>2000000000000</v>
      </c>
      <c r="K10">
        <v>787100153</v>
      </c>
      <c r="L10" s="1">
        <f t="shared" si="1"/>
        <v>6296801224</v>
      </c>
      <c r="M10" s="9">
        <f t="shared" si="19"/>
        <v>2400</v>
      </c>
      <c r="N10" s="5">
        <f t="shared" si="20"/>
        <v>13107200</v>
      </c>
      <c r="O10">
        <f t="shared" si="2"/>
        <v>2090.2312471749788</v>
      </c>
      <c r="P10" s="9">
        <f t="shared" si="3"/>
        <v>317.62158735090475</v>
      </c>
      <c r="Q10" s="9">
        <f t="shared" si="4"/>
        <v>2090.2312471749788</v>
      </c>
      <c r="R10">
        <f t="shared" si="5"/>
        <v>1728.8596094168051</v>
      </c>
      <c r="S10" s="9">
        <f t="shared" si="6"/>
        <v>1045.1156235874894</v>
      </c>
      <c r="T10" s="1">
        <f t="shared" si="7"/>
        <v>4.5632325735180395</v>
      </c>
      <c r="U10" s="1">
        <f t="shared" si="8"/>
        <v>3.2354597595622292</v>
      </c>
      <c r="V10">
        <f t="shared" si="9"/>
        <v>7.7986923330802682</v>
      </c>
      <c r="W10">
        <f t="shared" si="10"/>
        <v>4.5632325735180395</v>
      </c>
      <c r="X10" s="1">
        <f t="shared" si="11"/>
        <v>1498.9154883668721</v>
      </c>
      <c r="Y10" s="1">
        <f t="shared" si="12"/>
        <v>238.61355140516872</v>
      </c>
      <c r="Z10" s="1">
        <f t="shared" si="13"/>
        <v>6982.9529744170268</v>
      </c>
      <c r="AA10">
        <f t="shared" si="14"/>
        <v>8720.4820141890668</v>
      </c>
      <c r="AB10">
        <v>8.0018600000000006</v>
      </c>
      <c r="AC10">
        <v>8721.9702438342811</v>
      </c>
      <c r="AD10">
        <f t="shared" si="15"/>
        <v>249.94188851092119</v>
      </c>
      <c r="AE10" s="1">
        <f t="shared" si="16"/>
        <v>6.29533755801776</v>
      </c>
      <c r="AF10">
        <f>ABS(W10-AB10)/ABS(AB10)*100</f>
        <v>42.972851643017513</v>
      </c>
      <c r="AG10">
        <f t="shared" si="21"/>
        <v>2.5390055177137865</v>
      </c>
      <c r="AH10">
        <f t="shared" si="18"/>
        <v>1.7062998423622109E-2</v>
      </c>
      <c r="AK10" s="9"/>
      <c r="AM10" s="9"/>
      <c r="AU10" s="1"/>
    </row>
    <row r="11" spans="1:47">
      <c r="A11" s="4" t="s">
        <v>4</v>
      </c>
      <c r="B11" s="4" t="s">
        <v>6</v>
      </c>
      <c r="C11" s="14">
        <v>8.19</v>
      </c>
      <c r="D11" s="14">
        <v>26.29</v>
      </c>
      <c r="H11">
        <v>11000</v>
      </c>
      <c r="I11">
        <v>2</v>
      </c>
      <c r="J11">
        <f t="shared" si="0"/>
        <v>2662000000000</v>
      </c>
      <c r="K11">
        <v>990033981</v>
      </c>
      <c r="L11" s="1">
        <f t="shared" si="1"/>
        <v>7920271848</v>
      </c>
      <c r="M11" s="9">
        <f t="shared" si="19"/>
        <v>2904</v>
      </c>
      <c r="N11" s="5">
        <f t="shared" si="20"/>
        <v>13107200</v>
      </c>
      <c r="O11">
        <f t="shared" si="2"/>
        <v>2090.2312471749788</v>
      </c>
      <c r="P11" s="9">
        <f t="shared" si="3"/>
        <v>336.0995747478288</v>
      </c>
      <c r="Q11" s="9">
        <f t="shared" si="4"/>
        <v>2090.2312471749788</v>
      </c>
      <c r="R11">
        <f t="shared" si="5"/>
        <v>1756.4658167430632</v>
      </c>
      <c r="S11" s="9">
        <f t="shared" si="6"/>
        <v>1045.1156235874894</v>
      </c>
      <c r="T11" s="1">
        <f t="shared" si="7"/>
        <v>6.0736625553525112</v>
      </c>
      <c r="U11" s="1">
        <f t="shared" si="8"/>
        <v>4.0696410665348921</v>
      </c>
      <c r="V11">
        <f t="shared" si="9"/>
        <v>10.143303621887403</v>
      </c>
      <c r="W11">
        <f t="shared" si="10"/>
        <v>6.0736625553525112</v>
      </c>
      <c r="X11" s="1">
        <f t="shared" si="11"/>
        <v>1995.0565150163068</v>
      </c>
      <c r="Y11" s="1">
        <f t="shared" si="12"/>
        <v>300.13400876344048</v>
      </c>
      <c r="Z11" s="1">
        <f t="shared" si="13"/>
        <v>9217.1033065626689</v>
      </c>
      <c r="AA11">
        <f t="shared" si="14"/>
        <v>11512.293830342416</v>
      </c>
      <c r="AB11">
        <v>10.562003000000001</v>
      </c>
      <c r="AC11">
        <v>11499.019434529508</v>
      </c>
      <c r="AD11">
        <f t="shared" si="15"/>
        <v>252.03552773086696</v>
      </c>
      <c r="AE11" s="1">
        <f t="shared" si="16"/>
        <v>5.9990680540424002</v>
      </c>
      <c r="AF11">
        <f t="shared" si="17"/>
        <v>42.495163508734933</v>
      </c>
      <c r="AG11">
        <f t="shared" si="21"/>
        <v>3.9642043096616937</v>
      </c>
      <c r="AH11">
        <f t="shared" si="18"/>
        <v>0.11543937192633927</v>
      </c>
      <c r="AK11" s="9"/>
      <c r="AM11" s="9"/>
      <c r="AU11" s="1"/>
    </row>
    <row r="12" spans="1:47">
      <c r="A12" s="4" t="s">
        <v>7</v>
      </c>
      <c r="B12" s="4" t="s">
        <v>5</v>
      </c>
      <c r="C12" s="14">
        <v>802.57439999999997</v>
      </c>
      <c r="D12" s="14">
        <v>845.49779999999998</v>
      </c>
      <c r="H12">
        <v>13000</v>
      </c>
      <c r="I12">
        <v>2</v>
      </c>
      <c r="J12">
        <f t="shared" si="0"/>
        <v>4394000000000</v>
      </c>
      <c r="K12">
        <v>1702417690.5</v>
      </c>
      <c r="L12" s="1">
        <f t="shared" si="1"/>
        <v>13619341524</v>
      </c>
      <c r="M12" s="9">
        <f t="shared" si="19"/>
        <v>4056</v>
      </c>
      <c r="N12" s="5">
        <f t="shared" si="20"/>
        <v>13107200</v>
      </c>
      <c r="O12">
        <f t="shared" si="2"/>
        <v>2090.2312471749788</v>
      </c>
      <c r="P12" s="9">
        <f t="shared" si="3"/>
        <v>322.62940115400545</v>
      </c>
      <c r="Q12" s="9">
        <f t="shared" si="4"/>
        <v>2090.2312471749788</v>
      </c>
      <c r="R12">
        <f t="shared" si="5"/>
        <v>1800.7017764132504</v>
      </c>
      <c r="S12" s="9">
        <f t="shared" si="6"/>
        <v>1045.1156235874894</v>
      </c>
      <c r="T12" s="1">
        <f t="shared" si="7"/>
        <v>10.025421964019133</v>
      </c>
      <c r="U12" s="1">
        <f t="shared" si="8"/>
        <v>6.9979708561683074</v>
      </c>
      <c r="V12">
        <f t="shared" si="9"/>
        <v>17.023392820187439</v>
      </c>
      <c r="W12">
        <f t="shared" si="10"/>
        <v>10.025421964019133</v>
      </c>
      <c r="X12" s="1">
        <f t="shared" si="11"/>
        <v>3293.1173279420182</v>
      </c>
      <c r="Y12" s="1">
        <f t="shared" si="12"/>
        <v>516.09687732482291</v>
      </c>
      <c r="Z12" s="1">
        <f t="shared" si="13"/>
        <v>14667.903969076511</v>
      </c>
      <c r="AA12">
        <f t="shared" si="14"/>
        <v>18477.118174343352</v>
      </c>
      <c r="AB12">
        <v>16.808149</v>
      </c>
      <c r="AC12">
        <v>18485.439610682704</v>
      </c>
      <c r="AD12">
        <f t="shared" si="15"/>
        <v>261.42081439187621</v>
      </c>
      <c r="AE12" s="1">
        <f t="shared" si="16"/>
        <v>6.4822564454896252</v>
      </c>
      <c r="AF12">
        <f t="shared" si="17"/>
        <v>40.353801218568847</v>
      </c>
      <c r="AG12">
        <f t="shared" si="21"/>
        <v>1.2805920520304701</v>
      </c>
      <c r="AH12">
        <f t="shared" ref="AH12:AH14" si="22">ABS(AA12-AC12)/ABS(AC12)*100</f>
        <v>4.5016166856771497E-2</v>
      </c>
      <c r="AK12" s="9"/>
      <c r="AM12" s="9"/>
      <c r="AU12" s="1"/>
    </row>
    <row r="13" spans="1:47">
      <c r="A13" s="4" t="s">
        <v>7</v>
      </c>
      <c r="B13" s="4" t="s">
        <v>6</v>
      </c>
      <c r="C13" s="14">
        <v>21.449100000000001</v>
      </c>
      <c r="D13" s="14">
        <v>171.86449999999999</v>
      </c>
      <c r="H13">
        <v>14000</v>
      </c>
      <c r="I13">
        <v>2</v>
      </c>
      <c r="J13">
        <f t="shared" si="0"/>
        <v>5488000000000</v>
      </c>
      <c r="K13">
        <v>2068849046</v>
      </c>
      <c r="L13" s="1">
        <f t="shared" si="1"/>
        <v>16550792368</v>
      </c>
      <c r="M13" s="9">
        <f t="shared" si="19"/>
        <v>4704</v>
      </c>
      <c r="N13" s="5">
        <f t="shared" si="20"/>
        <v>13107200</v>
      </c>
      <c r="O13">
        <f t="shared" si="2"/>
        <v>2090.2312471749788</v>
      </c>
      <c r="P13" s="9">
        <f t="shared" si="3"/>
        <v>331.58533307509379</v>
      </c>
      <c r="Q13" s="9">
        <f t="shared" si="4"/>
        <v>2090.2312471749788</v>
      </c>
      <c r="R13">
        <f t="shared" si="5"/>
        <v>1818.6958913712044</v>
      </c>
      <c r="S13" s="9">
        <f t="shared" si="6"/>
        <v>1045.1156235874894</v>
      </c>
      <c r="T13" s="1">
        <f t="shared" si="7"/>
        <v>12.5215101817335</v>
      </c>
      <c r="U13" s="1">
        <f t="shared" si="8"/>
        <v>8.5042263191399829</v>
      </c>
      <c r="V13">
        <f t="shared" si="9"/>
        <v>21.025736500873485</v>
      </c>
      <c r="W13">
        <f t="shared" si="10"/>
        <v>12.5215101817335</v>
      </c>
      <c r="X13" s="1">
        <f t="shared" si="11"/>
        <v>4113.0241000786973</v>
      </c>
      <c r="Y13" s="1">
        <f t="shared" si="12"/>
        <v>627.18247011604285</v>
      </c>
      <c r="Z13" s="1">
        <f t="shared" si="13"/>
        <v>18537.984080828806</v>
      </c>
      <c r="AA13">
        <f t="shared" si="14"/>
        <v>23278.190651023546</v>
      </c>
      <c r="AB13">
        <v>21.242926000000001</v>
      </c>
      <c r="AC13">
        <v>23315.120323985</v>
      </c>
      <c r="AD13">
        <f t="shared" si="15"/>
        <v>258.34482500197947</v>
      </c>
      <c r="AE13" s="1">
        <f t="shared" si="16"/>
        <v>6.2329614547449816</v>
      </c>
      <c r="AF13">
        <f t="shared" si="17"/>
        <v>41.05562396755748</v>
      </c>
      <c r="AG13">
        <f t="shared" si="21"/>
        <v>1.0224085849873765</v>
      </c>
      <c r="AH13">
        <f t="shared" si="22"/>
        <v>0.15839366234564795</v>
      </c>
      <c r="AK13" s="9"/>
      <c r="AM13" s="9"/>
      <c r="AU13" s="1"/>
    </row>
    <row r="14" spans="1:47">
      <c r="A14" s="4" t="s">
        <v>8</v>
      </c>
      <c r="B14" s="4" t="s">
        <v>5</v>
      </c>
      <c r="C14" s="15">
        <v>14.1137</v>
      </c>
      <c r="D14" s="15">
        <v>16.041799999999999</v>
      </c>
      <c r="H14">
        <v>15000</v>
      </c>
      <c r="I14">
        <v>2</v>
      </c>
      <c r="J14">
        <f t="shared" si="0"/>
        <v>6750000000000</v>
      </c>
      <c r="K14">
        <v>2485907983</v>
      </c>
      <c r="L14" s="1">
        <f t="shared" si="1"/>
        <v>19887263864</v>
      </c>
      <c r="M14" s="9">
        <f t="shared" si="19"/>
        <v>5400</v>
      </c>
      <c r="N14" s="5">
        <f t="shared" si="20"/>
        <v>13107200</v>
      </c>
      <c r="O14">
        <f t="shared" si="2"/>
        <v>2090.2312471749788</v>
      </c>
      <c r="P14" s="9">
        <f t="shared" si="3"/>
        <v>339.41320667137501</v>
      </c>
      <c r="Q14" s="9">
        <f t="shared" si="4"/>
        <v>2090.2312471749788</v>
      </c>
      <c r="R14">
        <f t="shared" si="5"/>
        <v>1834.5842285081669</v>
      </c>
      <c r="S14" s="9">
        <f t="shared" si="6"/>
        <v>1045.1156235874894</v>
      </c>
      <c r="T14" s="1">
        <f t="shared" si="7"/>
        <v>15.400909935623384</v>
      </c>
      <c r="U14" s="1">
        <f t="shared" si="8"/>
        <v>10.218591896234845</v>
      </c>
      <c r="V14">
        <f t="shared" si="9"/>
        <v>25.61950183185823</v>
      </c>
      <c r="W14">
        <f t="shared" si="10"/>
        <v>15.400909935623384</v>
      </c>
      <c r="X14" s="1">
        <f t="shared" si="11"/>
        <v>5058.8397732381936</v>
      </c>
      <c r="Y14" s="1">
        <f t="shared" si="12"/>
        <v>753.61608053211717</v>
      </c>
      <c r="Z14" s="1">
        <f t="shared" si="13"/>
        <v>22171.637967723262</v>
      </c>
      <c r="AA14">
        <f t="shared" si="14"/>
        <v>27984.093821493574</v>
      </c>
      <c r="AB14">
        <v>25.406779</v>
      </c>
      <c r="AC14">
        <v>27946.419888524098</v>
      </c>
      <c r="AD14">
        <f t="shared" si="15"/>
        <v>265.67712499093255</v>
      </c>
      <c r="AE14" s="1">
        <f t="shared" si="16"/>
        <v>6.2620338812723961</v>
      </c>
      <c r="AF14">
        <f t="shared" si="17"/>
        <v>39.38267446013765</v>
      </c>
      <c r="AG14">
        <f t="shared" si="21"/>
        <v>0.83726800574850402</v>
      </c>
      <c r="AH14">
        <f t="shared" si="22"/>
        <v>0.13480772535356478</v>
      </c>
      <c r="AK14" s="9"/>
      <c r="AM14" s="9"/>
    </row>
    <row r="15" spans="1:47">
      <c r="A15" s="4" t="s">
        <v>8</v>
      </c>
      <c r="B15" s="4" t="s">
        <v>6</v>
      </c>
      <c r="C15" s="14">
        <v>14.027900000000001</v>
      </c>
      <c r="D15" s="14">
        <v>17.661799999999999</v>
      </c>
      <c r="AD15">
        <f>AVERAGE(AD3:AD14)</f>
        <v>254.83203900868227</v>
      </c>
      <c r="AE15">
        <f>AVERAGE(AE3:AE14)</f>
        <v>6.3972600726635207</v>
      </c>
      <c r="AK15" s="9"/>
      <c r="AM15" s="9"/>
    </row>
    <row r="16" spans="1:47">
      <c r="H16" s="4" t="s">
        <v>46</v>
      </c>
      <c r="I16" s="4"/>
      <c r="O16" s="8"/>
      <c r="P16" s="8"/>
      <c r="AK16" s="9"/>
      <c r="AM16" s="9"/>
    </row>
    <row r="17" spans="1:55">
      <c r="A17" t="s">
        <v>57</v>
      </c>
      <c r="H17" t="s">
        <v>32</v>
      </c>
      <c r="I17" t="s">
        <v>72</v>
      </c>
      <c r="J17" t="s">
        <v>33</v>
      </c>
      <c r="K17" t="s">
        <v>74</v>
      </c>
      <c r="L17" t="s">
        <v>73</v>
      </c>
      <c r="M17" t="s">
        <v>61</v>
      </c>
      <c r="N17" s="5" t="s">
        <v>71</v>
      </c>
      <c r="O17" t="s">
        <v>69</v>
      </c>
      <c r="P17" s="8" t="s">
        <v>59</v>
      </c>
      <c r="Q17" t="s">
        <v>66</v>
      </c>
      <c r="R17" t="s">
        <v>70</v>
      </c>
      <c r="S17" t="s">
        <v>67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  <c r="AA17" t="s">
        <v>41</v>
      </c>
      <c r="AB17" t="s">
        <v>42</v>
      </c>
      <c r="AC17" t="s">
        <v>43</v>
      </c>
      <c r="AD17" t="s">
        <v>25</v>
      </c>
      <c r="AE17" t="s">
        <v>90</v>
      </c>
      <c r="AF17" t="s">
        <v>44</v>
      </c>
      <c r="AG17" t="s">
        <v>45</v>
      </c>
      <c r="AK17" s="9"/>
      <c r="AM17" s="9"/>
    </row>
    <row r="18" spans="1:55">
      <c r="B18" t="s">
        <v>29</v>
      </c>
      <c r="C18" t="s">
        <v>26</v>
      </c>
      <c r="D18" t="s">
        <v>30</v>
      </c>
      <c r="E18" t="s">
        <v>27</v>
      </c>
      <c r="F18" t="s">
        <v>28</v>
      </c>
      <c r="H18">
        <v>1000</v>
      </c>
      <c r="I18">
        <v>32</v>
      </c>
      <c r="J18">
        <f t="shared" ref="J18:J21" si="23">2*H18^3</f>
        <v>2000000000</v>
      </c>
      <c r="K18">
        <v>157624830.09375</v>
      </c>
      <c r="L18">
        <f>K18*8</f>
        <v>1260998640.75</v>
      </c>
      <c r="M18" s="9">
        <f>(3*H18^2)*8/1000000</f>
        <v>24</v>
      </c>
      <c r="N18" s="5">
        <f>100*2^20/8</f>
        <v>13107200</v>
      </c>
      <c r="O18">
        <f t="shared" ref="O18:O21" si="24">SQRT(N18/3)</f>
        <v>2090.2312471749788</v>
      </c>
      <c r="P18" s="9">
        <f>J18/L18</f>
        <v>1.5860445327763928</v>
      </c>
      <c r="Q18" s="9">
        <f>SQRT(N18/3)</f>
        <v>2090.2312471749788</v>
      </c>
      <c r="R18">
        <f t="shared" ref="R18:R21" si="25">H18/(1+H18/O18)</f>
        <v>676.39962190073061</v>
      </c>
      <c r="S18" s="9">
        <f t="shared" ref="S18:S21" si="26">0.5*SQRT(N18/3)</f>
        <v>1045.1156235874894</v>
      </c>
      <c r="T18" s="1">
        <f t="shared" ref="T18:T21" si="27">$B$28*J18</f>
        <v>0</v>
      </c>
      <c r="U18" s="1">
        <f>$C$28*L18</f>
        <v>0.35589290795815898</v>
      </c>
      <c r="V18">
        <f t="shared" ref="V18:V21" si="28">T18+U18</f>
        <v>0.35589290795815898</v>
      </c>
      <c r="W18">
        <f t="shared" ref="W18:W21" si="29">MAX(T18,U18)</f>
        <v>0.35589290795815898</v>
      </c>
      <c r="X18" s="1">
        <f t="shared" ref="X18:X21" si="30">$D$28*J18</f>
        <v>73.731190368604004</v>
      </c>
      <c r="Y18" s="1">
        <f>$E$28*L18</f>
        <v>6.7371673734203776</v>
      </c>
      <c r="Z18" s="1">
        <f t="shared" ref="Z18:Z21" si="31">AB18*$F$28</f>
        <v>379.07620414411696</v>
      </c>
      <c r="AA18">
        <f t="shared" ref="AA18:AA21" si="32">SUM(X18:Z18)</f>
        <v>459.54456188614131</v>
      </c>
      <c r="AB18">
        <v>0.43474200000000002</v>
      </c>
      <c r="AC18">
        <v>420.37377690000005</v>
      </c>
      <c r="AD18">
        <f>J18/(AB18*1000000000)</f>
        <v>4.6004296801321241</v>
      </c>
      <c r="AE18">
        <f>(L18*8)/AB18/1000000000</f>
        <v>23.204542294050263</v>
      </c>
      <c r="AF18">
        <f>ABS(V18-AB18)/ABS(AB18)*100</f>
        <v>18.136985164037757</v>
      </c>
      <c r="AG18">
        <f t="shared" ref="AG18:AG21" si="33">ABS(AA18-AC18)/ABS(AC18)*100</f>
        <v>9.3180847946800771</v>
      </c>
      <c r="AK18" s="9"/>
      <c r="AM18" s="9"/>
    </row>
    <row r="19" spans="1:55">
      <c r="A19" t="s">
        <v>14</v>
      </c>
      <c r="B19">
        <v>2.2816162867590199E-3</v>
      </c>
      <c r="C19">
        <v>0.51382593232106599</v>
      </c>
      <c r="D19">
        <v>7.4945774418343603E-2</v>
      </c>
      <c r="E19">
        <v>3.78944074803732</v>
      </c>
      <c r="F19">
        <v>87.266622690437302</v>
      </c>
      <c r="H19">
        <v>1100</v>
      </c>
      <c r="I19">
        <v>16</v>
      </c>
      <c r="J19">
        <f t="shared" si="23"/>
        <v>2662000000</v>
      </c>
      <c r="K19">
        <v>504821685.8125</v>
      </c>
      <c r="L19">
        <f t="shared" ref="L19:L21" si="34">K19*8</f>
        <v>4038573486.5</v>
      </c>
      <c r="M19" s="9">
        <f t="shared" ref="M19:M45" si="35">(3*H19^2)*8/1000000</f>
        <v>29.04</v>
      </c>
      <c r="N19" s="5">
        <f t="shared" ref="N19:N45" si="36">100*2^20/8</f>
        <v>13107200</v>
      </c>
      <c r="O19">
        <f t="shared" si="24"/>
        <v>2090.2312471749788</v>
      </c>
      <c r="P19" s="9">
        <f t="shared" ref="P19:P21" si="37">J19/L19</f>
        <v>0.65914363299279788</v>
      </c>
      <c r="Q19" s="9">
        <f t="shared" ref="Q19:Q21" si="38">SQRT(N19/3)</f>
        <v>2090.2312471749788</v>
      </c>
      <c r="R19">
        <f t="shared" si="25"/>
        <v>720.71714987072426</v>
      </c>
      <c r="S19" s="9">
        <f t="shared" si="26"/>
        <v>1045.1156235874894</v>
      </c>
      <c r="T19" s="1">
        <f t="shared" si="27"/>
        <v>0</v>
      </c>
      <c r="U19" s="1">
        <f t="shared" ref="U19:U21" si="39">$C$28*L19</f>
        <v>1.1398106355280033</v>
      </c>
      <c r="V19">
        <f t="shared" si="28"/>
        <v>1.1398106355280033</v>
      </c>
      <c r="W19">
        <f t="shared" si="29"/>
        <v>1.1398106355280033</v>
      </c>
      <c r="X19" s="1">
        <f t="shared" si="30"/>
        <v>98.136214380611932</v>
      </c>
      <c r="Y19" s="1">
        <f t="shared" ref="Y19:Y21" si="40">$E$28*L19</f>
        <v>21.576982440064839</v>
      </c>
      <c r="Z19" s="1">
        <f t="shared" si="31"/>
        <v>772.43157137591368</v>
      </c>
      <c r="AA19">
        <f t="shared" si="32"/>
        <v>892.14476819659046</v>
      </c>
      <c r="AB19">
        <v>0.88585999999999998</v>
      </c>
      <c r="AC19">
        <v>856.91452449999997</v>
      </c>
      <c r="AD19">
        <f t="shared" ref="AD19:AD21" si="41">J19/(AB19*1000000000)</f>
        <v>3.0049895017271351</v>
      </c>
      <c r="AE19">
        <f t="shared" ref="AE19:AE21" si="42">(L19*8)/AB19/1000000000</f>
        <v>36.471437802813085</v>
      </c>
      <c r="AF19">
        <f t="shared" ref="AF19:AF46" si="43">ABS(V19-AB19)/ABS(AB19)*100</f>
        <v>28.667129741494517</v>
      </c>
      <c r="AG19">
        <f t="shared" si="33"/>
        <v>4.1112902966777165</v>
      </c>
      <c r="AK19" s="9"/>
      <c r="AM19" s="9"/>
    </row>
    <row r="20" spans="1:55">
      <c r="A20" t="s">
        <v>13</v>
      </c>
      <c r="B20">
        <v>0</v>
      </c>
      <c r="C20">
        <v>0.28223100046046501</v>
      </c>
      <c r="D20">
        <v>3.6865595184302</v>
      </c>
      <c r="E20">
        <v>0.53427237395064398</v>
      </c>
      <c r="F20">
        <v>87.195671028820996</v>
      </c>
      <c r="H20">
        <v>1200</v>
      </c>
      <c r="I20">
        <v>16</v>
      </c>
      <c r="J20">
        <f t="shared" si="23"/>
        <v>3456000000</v>
      </c>
      <c r="K20">
        <v>318171397.9375</v>
      </c>
      <c r="L20">
        <f t="shared" si="34"/>
        <v>2545371183.5</v>
      </c>
      <c r="M20" s="9">
        <f t="shared" si="35"/>
        <v>34.56</v>
      </c>
      <c r="N20" s="5">
        <f t="shared" si="36"/>
        <v>13107200</v>
      </c>
      <c r="O20">
        <f t="shared" si="24"/>
        <v>2090.2312471749788</v>
      </c>
      <c r="P20" s="9">
        <f t="shared" si="37"/>
        <v>1.3577587514163041</v>
      </c>
      <c r="Q20" s="9">
        <f t="shared" si="38"/>
        <v>2090.2312471749788</v>
      </c>
      <c r="R20">
        <f t="shared" si="25"/>
        <v>762.34079253961352</v>
      </c>
      <c r="S20" s="9">
        <f t="shared" si="26"/>
        <v>1045.1156235874894</v>
      </c>
      <c r="T20" s="1">
        <f t="shared" si="27"/>
        <v>0</v>
      </c>
      <c r="U20" s="1">
        <f t="shared" si="39"/>
        <v>0.71838265566244286</v>
      </c>
      <c r="V20">
        <f t="shared" si="28"/>
        <v>0.71838265566244286</v>
      </c>
      <c r="W20">
        <f t="shared" si="29"/>
        <v>0.71838265566244286</v>
      </c>
      <c r="X20" s="1">
        <f t="shared" si="30"/>
        <v>127.40749695694772</v>
      </c>
      <c r="Y20" s="1">
        <f t="shared" si="40"/>
        <v>13.599215047941051</v>
      </c>
      <c r="Z20" s="1">
        <f t="shared" si="31"/>
        <v>644.44140565625878</v>
      </c>
      <c r="AA20">
        <f t="shared" si="32"/>
        <v>785.44811766114753</v>
      </c>
      <c r="AB20">
        <v>0.73907500000000004</v>
      </c>
      <c r="AC20">
        <v>732.51201400000002</v>
      </c>
      <c r="AD20">
        <f t="shared" si="41"/>
        <v>4.6761154145384429</v>
      </c>
      <c r="AE20">
        <f t="shared" si="42"/>
        <v>27.551966265940532</v>
      </c>
      <c r="AF20">
        <f t="shared" si="43"/>
        <v>2.7997624513827661</v>
      </c>
      <c r="AG20">
        <f t="shared" si="33"/>
        <v>7.2266533038934586</v>
      </c>
      <c r="AK20" s="9"/>
      <c r="AM20" s="9"/>
    </row>
    <row r="21" spans="1:55">
      <c r="A21" t="s">
        <v>16</v>
      </c>
      <c r="B21">
        <v>0.27376695774136101</v>
      </c>
      <c r="C21">
        <v>0</v>
      </c>
      <c r="D21">
        <v>0.68552423706017596</v>
      </c>
      <c r="E21">
        <v>0</v>
      </c>
      <c r="F21">
        <v>81.000178138196006</v>
      </c>
      <c r="H21">
        <v>1300</v>
      </c>
      <c r="I21">
        <v>8</v>
      </c>
      <c r="J21">
        <f t="shared" si="23"/>
        <v>4394000000</v>
      </c>
      <c r="K21">
        <v>889635192.25</v>
      </c>
      <c r="L21">
        <f t="shared" si="34"/>
        <v>7117081538</v>
      </c>
      <c r="M21" s="9">
        <f t="shared" si="35"/>
        <v>40.56</v>
      </c>
      <c r="N21" s="5">
        <f t="shared" si="36"/>
        <v>13107200</v>
      </c>
      <c r="O21">
        <f t="shared" si="24"/>
        <v>2090.2312471749788</v>
      </c>
      <c r="P21" s="9">
        <f t="shared" si="37"/>
        <v>0.61738789650494519</v>
      </c>
      <c r="Q21" s="9">
        <f t="shared" si="38"/>
        <v>2090.2312471749788</v>
      </c>
      <c r="R21">
        <f t="shared" si="25"/>
        <v>801.50893057568032</v>
      </c>
      <c r="S21" s="9">
        <f t="shared" si="26"/>
        <v>1045.1156235874894</v>
      </c>
      <c r="T21" s="1">
        <f t="shared" si="27"/>
        <v>0</v>
      </c>
      <c r="U21" s="1">
        <f t="shared" si="39"/>
        <v>2.0086610428284448</v>
      </c>
      <c r="V21">
        <f t="shared" si="28"/>
        <v>2.0086610428284448</v>
      </c>
      <c r="W21">
        <f t="shared" si="29"/>
        <v>2.0086610428284448</v>
      </c>
      <c r="X21" s="1">
        <f t="shared" si="30"/>
        <v>161.98742523982298</v>
      </c>
      <c r="Y21" s="1">
        <f t="shared" si="40"/>
        <v>38.024600489075603</v>
      </c>
      <c r="Z21" s="1">
        <f t="shared" si="31"/>
        <v>1210.4616406593268</v>
      </c>
      <c r="AA21">
        <f t="shared" si="32"/>
        <v>1410.4736663882254</v>
      </c>
      <c r="AB21">
        <v>1.3882129999999999</v>
      </c>
      <c r="AC21">
        <v>1359.39369812</v>
      </c>
      <c r="AD21">
        <f t="shared" si="41"/>
        <v>3.1652203228178961</v>
      </c>
      <c r="AE21">
        <f t="shared" si="42"/>
        <v>41.014348881619753</v>
      </c>
      <c r="AF21">
        <f t="shared" si="43"/>
        <v>44.6940089761762</v>
      </c>
      <c r="AG21">
        <f t="shared" si="33"/>
        <v>3.7575551761691623</v>
      </c>
      <c r="AK21" s="9"/>
      <c r="AM21" s="9"/>
    </row>
    <row r="22" spans="1:55">
      <c r="A22" t="s">
        <v>15</v>
      </c>
      <c r="B22">
        <v>0</v>
      </c>
      <c r="C22">
        <v>0.26749003382915698</v>
      </c>
      <c r="D22">
        <v>0.55098920367558202</v>
      </c>
      <c r="E22">
        <v>2.9097222435651502</v>
      </c>
      <c r="F22">
        <v>80.641480937694098</v>
      </c>
      <c r="H22">
        <v>1500</v>
      </c>
      <c r="I22">
        <v>8</v>
      </c>
      <c r="J22">
        <f t="shared" ref="J22:J45" si="44">2*H22^3</f>
        <v>6750000000</v>
      </c>
      <c r="K22">
        <v>1314453663.5</v>
      </c>
      <c r="L22">
        <f t="shared" ref="L22:L45" si="45">K22*8</f>
        <v>10515629308</v>
      </c>
      <c r="M22" s="9">
        <f t="shared" si="35"/>
        <v>54</v>
      </c>
      <c r="N22" s="5">
        <f t="shared" si="36"/>
        <v>13107200</v>
      </c>
      <c r="O22">
        <f t="shared" ref="O22:O31" si="46">SQRT(N22/3)</f>
        <v>2090.2312471749788</v>
      </c>
      <c r="P22" s="9">
        <f>J22/L22</f>
        <v>0.6419016686775737</v>
      </c>
      <c r="Q22" s="9">
        <f t="shared" ref="Q22:Q32" si="47">SQRT(N22/3)</f>
        <v>2090.2312471749788</v>
      </c>
      <c r="R22">
        <f t="shared" ref="R22:R31" si="48">H22/(1+H22/O22)</f>
        <v>873.29942137558896</v>
      </c>
      <c r="S22" s="9">
        <f t="shared" ref="S22:S31" si="49">0.5*SQRT(N22/3)</f>
        <v>1045.1156235874894</v>
      </c>
      <c r="T22" s="1">
        <f t="shared" ref="T22:T31" si="50">$B$28*J22</f>
        <v>0</v>
      </c>
      <c r="U22" s="1">
        <f t="shared" ref="U22:U32" si="51">$C$28*L22</f>
        <v>2.9678365800682274</v>
      </c>
      <c r="V22">
        <f t="shared" ref="V22:V31" si="52">T22+U22</f>
        <v>2.9678365800682274</v>
      </c>
      <c r="W22">
        <f t="shared" ref="W22:W31" si="53">MAX(T22,U22)</f>
        <v>2.9678365800682274</v>
      </c>
      <c r="X22" s="1">
        <f t="shared" ref="X22:X31" si="54">$D$28*J22</f>
        <v>248.84276749403853</v>
      </c>
      <c r="Y22" s="1">
        <f t="shared" ref="Y22:Y32" si="55">$E$28*L22</f>
        <v>56.182102339701274</v>
      </c>
      <c r="Z22" s="1">
        <f t="shared" ref="Z22:Z31" si="56">AB22*$F$28</f>
        <v>1760.3219019506234</v>
      </c>
      <c r="AA22">
        <f t="shared" ref="AA22:AA31" si="57">SUM(X22:Z22)</f>
        <v>2065.3467717843632</v>
      </c>
      <c r="AB22">
        <v>2.018818</v>
      </c>
      <c r="AC22">
        <v>1988.968333856566</v>
      </c>
      <c r="AD22">
        <f t="shared" ref="AD22:AD31" si="58">J22/(AB22*1000000000)</f>
        <v>3.3435406262476359</v>
      </c>
      <c r="AE22">
        <f t="shared" ref="AE22:AE31" si="59">(L22*8)/AB22/1000000000</f>
        <v>41.670440061461711</v>
      </c>
      <c r="AF22">
        <f t="shared" si="43"/>
        <v>47.008624852177235</v>
      </c>
      <c r="AG22">
        <f t="shared" ref="AG22:AG31" si="60">ABS(AA22-AC22)/ABS(AC22)*100</f>
        <v>3.8401032649776332</v>
      </c>
      <c r="AK22" s="9"/>
      <c r="AM22" s="9"/>
    </row>
    <row r="23" spans="1:55">
      <c r="A23" t="s">
        <v>18</v>
      </c>
      <c r="B23">
        <v>4.1036723741203603E-2</v>
      </c>
      <c r="C23">
        <v>0.172305276851968</v>
      </c>
      <c r="D23">
        <v>0</v>
      </c>
      <c r="E23">
        <v>1.2223129277079601</v>
      </c>
      <c r="F23">
        <v>89.598254104991298</v>
      </c>
      <c r="H23">
        <v>1600</v>
      </c>
      <c r="I23">
        <v>8</v>
      </c>
      <c r="J23">
        <f t="shared" si="44"/>
        <v>8192000000</v>
      </c>
      <c r="K23">
        <v>1249408329.75</v>
      </c>
      <c r="L23">
        <f t="shared" si="45"/>
        <v>9995266638</v>
      </c>
      <c r="M23" s="9">
        <f t="shared" si="35"/>
        <v>61.44</v>
      </c>
      <c r="N23" s="5">
        <f t="shared" si="36"/>
        <v>13107200</v>
      </c>
      <c r="O23">
        <f t="shared" si="46"/>
        <v>2090.2312471749788</v>
      </c>
      <c r="P23" s="9">
        <f t="shared" ref="P23" si="61">J23/L23</f>
        <v>0.81958794064138907</v>
      </c>
      <c r="Q23" s="9">
        <f t="shared" si="47"/>
        <v>2090.2312471749788</v>
      </c>
      <c r="R23">
        <f t="shared" si="48"/>
        <v>906.27653701653969</v>
      </c>
      <c r="S23" s="9">
        <f t="shared" si="49"/>
        <v>1045.1156235874894</v>
      </c>
      <c r="T23" s="1">
        <f t="shared" si="50"/>
        <v>0</v>
      </c>
      <c r="U23" s="1">
        <f t="shared" si="51"/>
        <v>2.8209741031118485</v>
      </c>
      <c r="V23">
        <f t="shared" si="52"/>
        <v>2.8209741031118485</v>
      </c>
      <c r="W23">
        <f t="shared" si="53"/>
        <v>2.8209741031118485</v>
      </c>
      <c r="X23" s="1">
        <f t="shared" si="54"/>
        <v>302.00295574980203</v>
      </c>
      <c r="Y23" s="1">
        <f t="shared" si="55"/>
        <v>53.401948349539317</v>
      </c>
      <c r="Z23" s="1">
        <f t="shared" si="56"/>
        <v>2038.0776083159608</v>
      </c>
      <c r="AA23">
        <f t="shared" si="57"/>
        <v>2393.4825124153022</v>
      </c>
      <c r="AB23">
        <v>2.337361</v>
      </c>
      <c r="AC23">
        <v>2348.1128606000002</v>
      </c>
      <c r="AD23">
        <f t="shared" si="58"/>
        <v>3.5048073446934382</v>
      </c>
      <c r="AE23">
        <f t="shared" si="59"/>
        <v>34.210433520538764</v>
      </c>
      <c r="AF23">
        <f t="shared" si="43"/>
        <v>20.69056098359853</v>
      </c>
      <c r="AG23">
        <f t="shared" si="60"/>
        <v>1.9321750916056435</v>
      </c>
      <c r="AK23" s="9"/>
      <c r="AM23" s="9"/>
    </row>
    <row r="24" spans="1:55">
      <c r="A24" t="s">
        <v>17</v>
      </c>
      <c r="B24">
        <v>0</v>
      </c>
      <c r="C24">
        <v>0.28340983938027398</v>
      </c>
      <c r="D24">
        <v>0.39123873891709798</v>
      </c>
      <c r="E24">
        <v>0.68376535487135104</v>
      </c>
      <c r="F24">
        <v>89.332885946631393</v>
      </c>
      <c r="H24">
        <v>1800</v>
      </c>
      <c r="I24">
        <v>2</v>
      </c>
      <c r="J24">
        <f t="shared" si="44"/>
        <v>11664000000</v>
      </c>
      <c r="K24">
        <v>3015089821</v>
      </c>
      <c r="L24">
        <f t="shared" si="45"/>
        <v>24120718568</v>
      </c>
      <c r="M24" s="9">
        <f t="shared" si="35"/>
        <v>77.760000000000005</v>
      </c>
      <c r="N24" s="5">
        <f t="shared" si="36"/>
        <v>13107200</v>
      </c>
      <c r="O24">
        <f t="shared" si="46"/>
        <v>2090.2312471749788</v>
      </c>
      <c r="P24" s="9">
        <f>J24/L24</f>
        <v>0.4835676834053429</v>
      </c>
      <c r="Q24" s="9">
        <f t="shared" si="47"/>
        <v>2090.2312471749788</v>
      </c>
      <c r="R24">
        <f t="shared" si="48"/>
        <v>967.14462608030465</v>
      </c>
      <c r="S24" s="9">
        <f t="shared" si="49"/>
        <v>1045.1156235874894</v>
      </c>
      <c r="T24" s="1">
        <f t="shared" si="50"/>
        <v>0</v>
      </c>
      <c r="U24" s="1">
        <f t="shared" si="51"/>
        <v>6.8076145332719546</v>
      </c>
      <c r="V24">
        <f t="shared" si="52"/>
        <v>6.8076145332719546</v>
      </c>
      <c r="W24">
        <f t="shared" si="53"/>
        <v>6.8076145332719546</v>
      </c>
      <c r="X24" s="1">
        <f t="shared" si="54"/>
        <v>430.00030222969855</v>
      </c>
      <c r="Y24" s="1">
        <f t="shared" si="55"/>
        <v>128.87033570720737</v>
      </c>
      <c r="Z24" s="1">
        <f t="shared" si="56"/>
        <v>7889.1041965663744</v>
      </c>
      <c r="AA24">
        <f t="shared" si="57"/>
        <v>8447.9748345032804</v>
      </c>
      <c r="AB24">
        <v>9.047587</v>
      </c>
      <c r="AC24">
        <v>8394.1250289250002</v>
      </c>
      <c r="AD24">
        <f t="shared" si="58"/>
        <v>1.2891835137921304</v>
      </c>
      <c r="AE24">
        <f t="shared" si="59"/>
        <v>21.327868805682662</v>
      </c>
      <c r="AF24">
        <f t="shared" si="43"/>
        <v>24.757678116032984</v>
      </c>
      <c r="AG24">
        <f t="shared" si="60"/>
        <v>0.64151779241697249</v>
      </c>
      <c r="AK24" s="9"/>
      <c r="AM24" s="9"/>
    </row>
    <row r="25" spans="1:55">
      <c r="H25">
        <v>1900</v>
      </c>
      <c r="I25">
        <v>2</v>
      </c>
      <c r="J25">
        <f t="shared" si="44"/>
        <v>13718000000</v>
      </c>
      <c r="K25">
        <v>3447296678.5</v>
      </c>
      <c r="L25">
        <f t="shared" si="45"/>
        <v>27578373428</v>
      </c>
      <c r="M25" s="9">
        <f t="shared" si="35"/>
        <v>86.64</v>
      </c>
      <c r="N25" s="5">
        <f t="shared" si="36"/>
        <v>13107200</v>
      </c>
      <c r="O25">
        <f t="shared" si="46"/>
        <v>2090.2312471749788</v>
      </c>
      <c r="P25" s="9">
        <f>J25/L25</f>
        <v>0.49741874863701263</v>
      </c>
      <c r="Q25" s="9">
        <f t="shared" si="47"/>
        <v>2090.2312471749788</v>
      </c>
      <c r="R25">
        <f t="shared" si="48"/>
        <v>995.29052920032564</v>
      </c>
      <c r="S25" s="9">
        <f t="shared" si="49"/>
        <v>1045.1156235874894</v>
      </c>
      <c r="T25" s="1">
        <f t="shared" si="50"/>
        <v>0</v>
      </c>
      <c r="U25" s="1">
        <f t="shared" si="51"/>
        <v>7.7834719236567436</v>
      </c>
      <c r="V25">
        <f t="shared" si="52"/>
        <v>7.7834719236567436</v>
      </c>
      <c r="W25">
        <f t="shared" si="53"/>
        <v>7.7834719236567436</v>
      </c>
      <c r="X25" s="1">
        <f t="shared" si="54"/>
        <v>505.72223473825488</v>
      </c>
      <c r="Y25" s="1">
        <f t="shared" si="55"/>
        <v>147.3436304107492</v>
      </c>
      <c r="Z25" s="1">
        <f t="shared" si="56"/>
        <v>7261.7452948213722</v>
      </c>
      <c r="AA25">
        <f t="shared" si="57"/>
        <v>7914.8111599703761</v>
      </c>
      <c r="AB25">
        <v>8.3281030000000005</v>
      </c>
      <c r="AC25">
        <v>7869.58144340119</v>
      </c>
      <c r="AD25">
        <f t="shared" si="58"/>
        <v>1.6471938447447154</v>
      </c>
      <c r="AE25">
        <f t="shared" si="59"/>
        <v>26.491865845559307</v>
      </c>
      <c r="AF25">
        <f t="shared" si="43"/>
        <v>6.5396774792921857</v>
      </c>
      <c r="AG25">
        <f t="shared" si="60"/>
        <v>0.57474106970596561</v>
      </c>
      <c r="AK25" s="9"/>
      <c r="AM25" s="9"/>
    </row>
    <row r="26" spans="1:55">
      <c r="A26" s="4" t="s">
        <v>58</v>
      </c>
      <c r="B26" s="4" t="s">
        <v>29</v>
      </c>
      <c r="C26" s="4" t="s">
        <v>26</v>
      </c>
      <c r="D26" s="4" t="s">
        <v>30</v>
      </c>
      <c r="E26" s="4" t="s">
        <v>27</v>
      </c>
      <c r="F26" s="4" t="s">
        <v>28</v>
      </c>
      <c r="H26" s="16">
        <v>2000</v>
      </c>
      <c r="I26" s="16">
        <v>2</v>
      </c>
      <c r="J26" s="16">
        <f t="shared" si="44"/>
        <v>16000000000</v>
      </c>
      <c r="K26" s="16">
        <v>2721507863</v>
      </c>
      <c r="L26" s="16">
        <f t="shared" si="45"/>
        <v>21772062904</v>
      </c>
      <c r="M26" s="17">
        <f t="shared" si="35"/>
        <v>96</v>
      </c>
      <c r="N26" s="16">
        <f t="shared" si="36"/>
        <v>13107200</v>
      </c>
      <c r="O26" s="16">
        <f t="shared" si="46"/>
        <v>2090.2312471749788</v>
      </c>
      <c r="P26" s="17">
        <f t="shared" ref="P26" si="62">J26/L26</f>
        <v>0.73488672481561002</v>
      </c>
      <c r="Q26" s="17">
        <f t="shared" si="47"/>
        <v>2090.2312471749788</v>
      </c>
      <c r="R26" s="16">
        <f t="shared" si="48"/>
        <v>1022.0601823521101</v>
      </c>
      <c r="S26" s="17">
        <f t="shared" si="49"/>
        <v>1045.1156235874894</v>
      </c>
      <c r="T26" s="18">
        <f t="shared" si="50"/>
        <v>0</v>
      </c>
      <c r="U26" s="18">
        <f t="shared" si="51"/>
        <v>6.1447510954840974</v>
      </c>
      <c r="V26" s="16">
        <f t="shared" si="52"/>
        <v>6.1447510954840974</v>
      </c>
      <c r="W26" s="16">
        <f t="shared" si="53"/>
        <v>6.1447510954840974</v>
      </c>
      <c r="X26" s="18">
        <f t="shared" si="54"/>
        <v>589.84952294883203</v>
      </c>
      <c r="Y26" s="18">
        <f t="shared" si="55"/>
        <v>116.32211733522831</v>
      </c>
      <c r="Z26" s="18">
        <f t="shared" si="56"/>
        <v>6144.6911447949597</v>
      </c>
      <c r="AA26" s="16">
        <f t="shared" si="57"/>
        <v>6850.8627850790199</v>
      </c>
      <c r="AB26" s="16">
        <v>7.0470139999999999</v>
      </c>
      <c r="AC26" s="16">
        <v>6894.4461468999998</v>
      </c>
      <c r="AD26" s="16">
        <f t="shared" si="58"/>
        <v>2.2704651927752661</v>
      </c>
      <c r="AE26" s="16">
        <f t="shared" si="59"/>
        <v>24.716355499222793</v>
      </c>
      <c r="AF26" s="16">
        <f t="shared" si="43"/>
        <v>12.803478246472938</v>
      </c>
      <c r="AG26" s="16">
        <f t="shared" si="60"/>
        <v>0.63215174783222616</v>
      </c>
      <c r="AK26" s="9"/>
      <c r="AM26" s="9"/>
      <c r="BB26" s="1"/>
      <c r="BC26" s="7"/>
    </row>
    <row r="27" spans="1:55">
      <c r="A27" s="4" t="s">
        <v>14</v>
      </c>
      <c r="B27" s="4">
        <f>B19/1000000000</f>
        <v>2.2816162867590199E-12</v>
      </c>
      <c r="C27" s="4">
        <f>C19/1000000000</f>
        <v>5.1382593232106594E-10</v>
      </c>
      <c r="D27" s="4">
        <f>D19/100000000</f>
        <v>7.4945774418343604E-10</v>
      </c>
      <c r="E27" s="4">
        <f>E19/100000000</f>
        <v>3.7894407480373199E-8</v>
      </c>
      <c r="F27" s="4">
        <f>F19*10</f>
        <v>872.66622690437305</v>
      </c>
      <c r="H27">
        <v>2100</v>
      </c>
      <c r="I27">
        <v>1</v>
      </c>
      <c r="J27">
        <f t="shared" si="44"/>
        <v>18522000000</v>
      </c>
      <c r="K27">
        <v>5490860228</v>
      </c>
      <c r="L27">
        <f t="shared" si="45"/>
        <v>43926881824</v>
      </c>
      <c r="M27" s="9">
        <f t="shared" si="35"/>
        <v>105.84</v>
      </c>
      <c r="N27" s="5">
        <f t="shared" si="36"/>
        <v>13107200</v>
      </c>
      <c r="O27">
        <f t="shared" si="46"/>
        <v>2090.2312471749788</v>
      </c>
      <c r="P27" s="9">
        <f>J27/L27</f>
        <v>0.42165524232317064</v>
      </c>
      <c r="Q27" s="9">
        <f t="shared" si="47"/>
        <v>2090.2312471749788</v>
      </c>
      <c r="R27">
        <f t="shared" si="48"/>
        <v>1047.5521182814939</v>
      </c>
      <c r="S27" s="9">
        <f t="shared" si="49"/>
        <v>1045.1156235874894</v>
      </c>
      <c r="T27" s="1">
        <f t="shared" si="50"/>
        <v>0</v>
      </c>
      <c r="U27" s="1">
        <f t="shared" si="51"/>
        <v>12.397527804296136</v>
      </c>
      <c r="V27">
        <f t="shared" si="52"/>
        <v>12.397527804296136</v>
      </c>
      <c r="W27">
        <f t="shared" si="53"/>
        <v>12.397527804296136</v>
      </c>
      <c r="X27" s="1">
        <f t="shared" si="54"/>
        <v>682.82455400364165</v>
      </c>
      <c r="Y27" s="1">
        <f t="shared" si="55"/>
        <v>234.68919432357873</v>
      </c>
      <c r="Z27" s="1">
        <f t="shared" si="56"/>
        <v>12784.177612669804</v>
      </c>
      <c r="AA27">
        <f t="shared" si="57"/>
        <v>13701.691360997025</v>
      </c>
      <c r="AB27">
        <v>14.661481999999999</v>
      </c>
      <c r="AC27">
        <v>13652.997599655899</v>
      </c>
      <c r="AD27">
        <f t="shared" si="58"/>
        <v>1.2633102165251779</v>
      </c>
      <c r="AE27">
        <f t="shared" si="59"/>
        <v>23.968590255200667</v>
      </c>
      <c r="AF27">
        <f>ABS(V27-AB27)/ABS(AB27)*100</f>
        <v>15.441509908097039</v>
      </c>
      <c r="AG27">
        <f t="shared" si="60"/>
        <v>0.35665252986167445</v>
      </c>
      <c r="AK27" s="9"/>
      <c r="AM27" s="9"/>
    </row>
    <row r="28" spans="1:55">
      <c r="A28" s="4" t="s">
        <v>13</v>
      </c>
      <c r="B28" s="4">
        <f t="shared" ref="B28:C28" si="63">B20/1000000000</f>
        <v>0</v>
      </c>
      <c r="C28" s="4">
        <f t="shared" si="63"/>
        <v>2.82231000460465E-10</v>
      </c>
      <c r="D28" s="4">
        <f t="shared" ref="D28:E28" si="64">D20/100000000</f>
        <v>3.6865595184302002E-8</v>
      </c>
      <c r="E28" s="4">
        <f t="shared" si="64"/>
        <v>5.3427237395064396E-9</v>
      </c>
      <c r="F28" s="4">
        <f t="shared" ref="F28:F32" si="65">F20*10</f>
        <v>871.95671028820993</v>
      </c>
      <c r="H28" s="5">
        <v>2200</v>
      </c>
      <c r="I28" s="5">
        <v>1</v>
      </c>
      <c r="J28" s="5">
        <f t="shared" si="44"/>
        <v>21296000000</v>
      </c>
      <c r="K28" s="5">
        <v>4202070257</v>
      </c>
      <c r="L28" s="5">
        <f t="shared" si="45"/>
        <v>33616562056</v>
      </c>
      <c r="M28" s="13">
        <f t="shared" si="35"/>
        <v>116.16</v>
      </c>
      <c r="N28" s="5">
        <f t="shared" si="36"/>
        <v>13107200</v>
      </c>
      <c r="O28" s="5">
        <f t="shared" si="46"/>
        <v>2090.2312471749788</v>
      </c>
      <c r="P28" s="13">
        <f t="shared" ref="P28:P30" si="66">J28/L28</f>
        <v>0.63349726139526563</v>
      </c>
      <c r="Q28" s="13">
        <f t="shared" si="47"/>
        <v>2090.2312471749788</v>
      </c>
      <c r="R28" s="5">
        <f t="shared" si="48"/>
        <v>1071.855683027102</v>
      </c>
      <c r="S28" s="13">
        <f t="shared" si="49"/>
        <v>1045.1156235874894</v>
      </c>
      <c r="T28" s="6">
        <f t="shared" si="50"/>
        <v>0</v>
      </c>
      <c r="U28" s="6">
        <f t="shared" si="51"/>
        <v>9.4876359411061859</v>
      </c>
      <c r="V28" s="5">
        <f t="shared" si="52"/>
        <v>9.4876359411061859</v>
      </c>
      <c r="W28" s="5">
        <f t="shared" si="53"/>
        <v>9.4876359411061859</v>
      </c>
      <c r="X28" s="6">
        <f t="shared" si="54"/>
        <v>785.08971504489546</v>
      </c>
      <c r="Y28" s="6">
        <f t="shared" si="55"/>
        <v>179.60400413718261</v>
      </c>
      <c r="Z28" s="6">
        <f t="shared" si="56"/>
        <v>9831.8891438417777</v>
      </c>
      <c r="AA28" s="5">
        <f t="shared" si="57"/>
        <v>10796.582863023856</v>
      </c>
      <c r="AB28" s="5">
        <v>11.275662000000001</v>
      </c>
      <c r="AC28" s="5">
        <v>10750.717291328323</v>
      </c>
      <c r="AD28" s="5">
        <f t="shared" si="58"/>
        <v>1.8886695965168165</v>
      </c>
      <c r="AE28" s="5">
        <f t="shared" si="59"/>
        <v>23.850705745525186</v>
      </c>
      <c r="AF28">
        <f t="shared" si="43"/>
        <v>15.857393196903335</v>
      </c>
      <c r="AG28" s="5">
        <f t="shared" si="60"/>
        <v>0.42662801423053426</v>
      </c>
      <c r="AK28" s="9"/>
      <c r="AM28" s="9"/>
    </row>
    <row r="29" spans="1:55">
      <c r="A29" s="4" t="s">
        <v>16</v>
      </c>
      <c r="B29" s="4">
        <f t="shared" ref="B29:C29" si="67">B21/1000000000</f>
        <v>2.7376695774136098E-10</v>
      </c>
      <c r="C29" s="4">
        <f t="shared" si="67"/>
        <v>0</v>
      </c>
      <c r="D29" s="4">
        <f t="shared" ref="D29:E29" si="68">D21/100000000</f>
        <v>6.8552423706017598E-9</v>
      </c>
      <c r="E29" s="4">
        <f t="shared" si="68"/>
        <v>0</v>
      </c>
      <c r="F29" s="4">
        <f t="shared" si="65"/>
        <v>810.00178138196009</v>
      </c>
      <c r="H29">
        <v>2300</v>
      </c>
      <c r="I29">
        <v>2</v>
      </c>
      <c r="J29">
        <f t="shared" si="44"/>
        <v>24334000000</v>
      </c>
      <c r="K29">
        <v>3083026659.5</v>
      </c>
      <c r="L29">
        <f t="shared" si="45"/>
        <v>24664213276</v>
      </c>
      <c r="M29" s="9">
        <f t="shared" si="35"/>
        <v>126.96</v>
      </c>
      <c r="N29" s="5">
        <f t="shared" si="36"/>
        <v>13107200</v>
      </c>
      <c r="O29">
        <f t="shared" si="46"/>
        <v>2090.2312471749788</v>
      </c>
      <c r="P29" s="9">
        <f t="shared" si="66"/>
        <v>0.98661164366749454</v>
      </c>
      <c r="Q29" s="9">
        <f t="shared" si="47"/>
        <v>2090.2312471749788</v>
      </c>
      <c r="R29">
        <f t="shared" si="48"/>
        <v>1095.0520821872415</v>
      </c>
      <c r="S29" s="9">
        <f t="shared" si="49"/>
        <v>1045.1156235874894</v>
      </c>
      <c r="T29" s="1">
        <f t="shared" si="50"/>
        <v>0</v>
      </c>
      <c r="U29" s="1">
        <f t="shared" si="51"/>
        <v>6.9610055884557633</v>
      </c>
      <c r="V29">
        <f t="shared" si="52"/>
        <v>6.9610055884557633</v>
      </c>
      <c r="W29">
        <f t="shared" si="53"/>
        <v>6.9610055884557633</v>
      </c>
      <c r="X29" s="1">
        <f t="shared" si="54"/>
        <v>897.08739321480493</v>
      </c>
      <c r="Y29" s="1">
        <f t="shared" si="55"/>
        <v>131.77407778593511</v>
      </c>
      <c r="Z29" s="1">
        <f t="shared" si="56"/>
        <v>8424.3513353499511</v>
      </c>
      <c r="AA29">
        <f t="shared" si="57"/>
        <v>9453.2128063506916</v>
      </c>
      <c r="AB29">
        <v>9.6614330000000006</v>
      </c>
      <c r="AC29">
        <v>9369.771387318784</v>
      </c>
      <c r="AD29">
        <f t="shared" si="58"/>
        <v>2.5186739896659223</v>
      </c>
      <c r="AE29">
        <f t="shared" si="59"/>
        <v>20.422819907564435</v>
      </c>
      <c r="AF29">
        <f t="shared" si="43"/>
        <v>27.950588815802348</v>
      </c>
      <c r="AG29">
        <f t="shared" si="60"/>
        <v>0.89053847295397914</v>
      </c>
      <c r="AK29" s="9"/>
      <c r="AM29" s="9"/>
    </row>
    <row r="30" spans="1:55">
      <c r="A30" s="4" t="s">
        <v>15</v>
      </c>
      <c r="B30" s="4">
        <f t="shared" ref="B30:C30" si="69">B22/1000000000</f>
        <v>0</v>
      </c>
      <c r="C30" s="4">
        <f t="shared" si="69"/>
        <v>2.6749003382915699E-10</v>
      </c>
      <c r="D30" s="4">
        <f t="shared" ref="D30:E30" si="70">D22/100000000</f>
        <v>5.5098920367558198E-9</v>
      </c>
      <c r="E30" s="4">
        <f t="shared" si="70"/>
        <v>2.9097222435651501E-8</v>
      </c>
      <c r="F30" s="4">
        <f t="shared" si="65"/>
        <v>806.41480937694098</v>
      </c>
      <c r="H30">
        <v>2400</v>
      </c>
      <c r="I30">
        <v>1</v>
      </c>
      <c r="J30">
        <f t="shared" si="44"/>
        <v>27648000000</v>
      </c>
      <c r="K30">
        <v>4946795999</v>
      </c>
      <c r="L30">
        <f t="shared" si="45"/>
        <v>39574367992</v>
      </c>
      <c r="M30" s="9">
        <f t="shared" si="35"/>
        <v>138.24</v>
      </c>
      <c r="N30" s="5">
        <f t="shared" si="36"/>
        <v>13107200</v>
      </c>
      <c r="O30">
        <f t="shared" si="46"/>
        <v>2090.2312471749788</v>
      </c>
      <c r="P30" s="9">
        <f t="shared" si="66"/>
        <v>0.6986340250737314</v>
      </c>
      <c r="Q30" s="9">
        <f t="shared" si="47"/>
        <v>2090.2312471749788</v>
      </c>
      <c r="R30">
        <f t="shared" si="48"/>
        <v>1117.2152873810464</v>
      </c>
      <c r="S30" s="9">
        <f t="shared" si="49"/>
        <v>1045.1156235874894</v>
      </c>
      <c r="T30" s="1">
        <f t="shared" si="50"/>
        <v>0</v>
      </c>
      <c r="U30" s="1">
        <f t="shared" si="51"/>
        <v>11.169113470972764</v>
      </c>
      <c r="V30">
        <f t="shared" si="52"/>
        <v>11.169113470972764</v>
      </c>
      <c r="W30">
        <f t="shared" si="53"/>
        <v>11.169113470972764</v>
      </c>
      <c r="X30" s="1">
        <f t="shared" si="54"/>
        <v>1019.2599756555818</v>
      </c>
      <c r="Y30" s="1">
        <f t="shared" si="55"/>
        <v>211.43491534682218</v>
      </c>
      <c r="Z30" s="1">
        <f t="shared" si="56"/>
        <v>10360.034195220058</v>
      </c>
      <c r="AA30">
        <f t="shared" si="57"/>
        <v>11590.729086222462</v>
      </c>
      <c r="AB30">
        <v>11.881363</v>
      </c>
      <c r="AC30">
        <v>11490.598172443124</v>
      </c>
      <c r="AD30">
        <f t="shared" si="58"/>
        <v>2.327005748414555</v>
      </c>
      <c r="AE30">
        <f t="shared" si="59"/>
        <v>26.646348902562778</v>
      </c>
      <c r="AF30">
        <f t="shared" si="43"/>
        <v>5.9946786326386645</v>
      </c>
      <c r="AG30">
        <f t="shared" si="60"/>
        <v>0.87141602444573174</v>
      </c>
      <c r="AK30" s="9"/>
      <c r="AM30" s="9"/>
    </row>
    <row r="31" spans="1:55">
      <c r="A31" s="4" t="s">
        <v>18</v>
      </c>
      <c r="B31" s="4">
        <f t="shared" ref="B31:C31" si="71">B23/1000000000</f>
        <v>4.1036723741203605E-11</v>
      </c>
      <c r="C31" s="4">
        <f t="shared" si="71"/>
        <v>1.7230527685196799E-10</v>
      </c>
      <c r="D31" s="4">
        <f t="shared" ref="D31:E31" si="72">D23/100000000</f>
        <v>0</v>
      </c>
      <c r="E31" s="4">
        <f t="shared" si="72"/>
        <v>1.2223129277079601E-8</v>
      </c>
      <c r="F31" s="4">
        <f t="shared" si="65"/>
        <v>895.98254104991292</v>
      </c>
      <c r="H31">
        <v>2600</v>
      </c>
      <c r="I31">
        <v>1</v>
      </c>
      <c r="J31">
        <f t="shared" si="44"/>
        <v>35152000000</v>
      </c>
      <c r="K31">
        <v>5350227130</v>
      </c>
      <c r="L31">
        <f t="shared" si="45"/>
        <v>42801817040</v>
      </c>
      <c r="M31" s="9">
        <f t="shared" si="35"/>
        <v>162.24</v>
      </c>
      <c r="N31" s="5">
        <f t="shared" si="36"/>
        <v>13107200</v>
      </c>
      <c r="O31">
        <f t="shared" si="46"/>
        <v>2090.2312471749788</v>
      </c>
      <c r="P31" s="9">
        <f>J31/L31</f>
        <v>0.82127354469902669</v>
      </c>
      <c r="Q31" s="9">
        <f t="shared" si="47"/>
        <v>2090.2312471749788</v>
      </c>
      <c r="R31">
        <f t="shared" si="48"/>
        <v>1158.7064595009713</v>
      </c>
      <c r="S31" s="9">
        <f t="shared" si="49"/>
        <v>1045.1156235874894</v>
      </c>
      <c r="T31" s="1">
        <f t="shared" si="50"/>
        <v>0</v>
      </c>
      <c r="U31" s="1">
        <f t="shared" si="51"/>
        <v>12.079999644724978</v>
      </c>
      <c r="V31">
        <f t="shared" si="52"/>
        <v>12.079999644724978</v>
      </c>
      <c r="W31">
        <f t="shared" si="53"/>
        <v>12.079999644724978</v>
      </c>
      <c r="X31" s="1">
        <f t="shared" si="54"/>
        <v>1295.8994019185839</v>
      </c>
      <c r="Y31" s="1">
        <f t="shared" si="55"/>
        <v>228.67828399361926</v>
      </c>
      <c r="Z31" s="1">
        <f t="shared" si="56"/>
        <v>9100.0454134163592</v>
      </c>
      <c r="AA31">
        <f t="shared" si="57"/>
        <v>10624.623099328563</v>
      </c>
      <c r="AB31">
        <v>10.436349999999999</v>
      </c>
      <c r="AC31">
        <v>10439.944742731393</v>
      </c>
      <c r="AD31">
        <f t="shared" si="58"/>
        <v>3.3682273975096657</v>
      </c>
      <c r="AE31">
        <f t="shared" si="59"/>
        <v>32.809798092244897</v>
      </c>
      <c r="AF31">
        <f t="shared" si="43"/>
        <v>15.74927675600166</v>
      </c>
      <c r="AG31">
        <f t="shared" si="60"/>
        <v>1.7689591386558612</v>
      </c>
      <c r="AK31" s="9"/>
      <c r="AM31" s="9"/>
    </row>
    <row r="32" spans="1:55">
      <c r="A32" s="4" t="s">
        <v>17</v>
      </c>
      <c r="B32" s="4">
        <f t="shared" ref="B32:C32" si="73">B24/1000000000</f>
        <v>0</v>
      </c>
      <c r="C32" s="4">
        <f t="shared" si="73"/>
        <v>2.8340983938027398E-10</v>
      </c>
      <c r="D32" s="4">
        <f t="shared" ref="D32:E32" si="74">D24/100000000</f>
        <v>3.9123873891709799E-9</v>
      </c>
      <c r="E32" s="4">
        <f t="shared" si="74"/>
        <v>6.8376535487135101E-9</v>
      </c>
      <c r="F32" s="4">
        <f t="shared" si="65"/>
        <v>893.32885946631393</v>
      </c>
      <c r="H32">
        <v>2700</v>
      </c>
      <c r="I32">
        <v>1</v>
      </c>
      <c r="J32">
        <f t="shared" si="44"/>
        <v>39366000000</v>
      </c>
      <c r="K32">
        <v>9867250625</v>
      </c>
      <c r="L32">
        <f t="shared" si="45"/>
        <v>78938005000</v>
      </c>
      <c r="M32" s="9">
        <f t="shared" si="35"/>
        <v>174.96</v>
      </c>
      <c r="N32" s="5">
        <f t="shared" si="36"/>
        <v>13107200</v>
      </c>
      <c r="O32">
        <f t="shared" ref="O32:O45" si="75">SQRT(N32/3)</f>
        <v>2090.2312471749788</v>
      </c>
      <c r="P32" s="9">
        <f>J32/L32</f>
        <v>0.49869514690674027</v>
      </c>
      <c r="Q32" s="9">
        <f t="shared" si="47"/>
        <v>2090.2312471749788</v>
      </c>
      <c r="R32">
        <f t="shared" ref="R32:R45" si="76">H32/(1+H32/O32)</f>
        <v>1178.152802268314</v>
      </c>
      <c r="S32" s="9">
        <f t="shared" ref="S32:S45" si="77">0.5*SQRT(N32/3)</f>
        <v>1045.1156235874894</v>
      </c>
      <c r="T32" s="1">
        <f t="shared" ref="T32:T45" si="78">$B$28*J32</f>
        <v>0</v>
      </c>
      <c r="U32" s="1">
        <f t="shared" si="51"/>
        <v>22.278752125503189</v>
      </c>
      <c r="V32">
        <f t="shared" ref="V32:V45" si="79">T32+U32</f>
        <v>22.278752125503189</v>
      </c>
      <c r="W32">
        <f t="shared" ref="W32:W45" si="80">MAX(T32,U32)</f>
        <v>22.278752125503189</v>
      </c>
      <c r="X32" s="1">
        <f t="shared" ref="X32:X45" si="81">$D$28*J32</f>
        <v>1451.2510200252327</v>
      </c>
      <c r="Y32" s="1">
        <f t="shared" si="55"/>
        <v>421.74395326277801</v>
      </c>
      <c r="Z32" s="1">
        <f t="shared" ref="Z32:Z45" si="82">AB32*$F$28</f>
        <v>12323.892592269705</v>
      </c>
      <c r="AA32">
        <f t="shared" ref="AA32:AA45" si="83">SUM(X32:Z32)</f>
        <v>14196.887565557716</v>
      </c>
      <c r="AB32">
        <v>14.133606</v>
      </c>
      <c r="AC32">
        <v>14073.30261439529</v>
      </c>
      <c r="AD32">
        <f t="shared" ref="AD32:AD45" si="84">J32/(AB32*1000000000)</f>
        <v>2.7852764538646402</v>
      </c>
      <c r="AE32">
        <f t="shared" ref="AE32:AE45" si="85">(L32*8)/AB32/1000000000</f>
        <v>44.681027616023819</v>
      </c>
      <c r="AF32">
        <f t="shared" si="43"/>
        <v>57.629639070900865</v>
      </c>
      <c r="AG32">
        <f t="shared" ref="AG32:AG45" si="86">ABS(AA32-AC32)/ABS(AC32)*100</f>
        <v>0.87815173558488735</v>
      </c>
      <c r="AK32" s="9"/>
      <c r="AM32" s="9"/>
    </row>
    <row r="33" spans="1:39">
      <c r="B33" t="s">
        <v>99</v>
      </c>
      <c r="C33" t="s">
        <v>100</v>
      </c>
      <c r="D33" t="s">
        <v>97</v>
      </c>
      <c r="E33" t="s">
        <v>98</v>
      </c>
      <c r="H33">
        <v>2800</v>
      </c>
      <c r="I33">
        <v>1</v>
      </c>
      <c r="J33">
        <f t="shared" si="44"/>
        <v>43904000000</v>
      </c>
      <c r="K33">
        <v>7329565549</v>
      </c>
      <c r="L33">
        <f t="shared" si="45"/>
        <v>58636524392</v>
      </c>
      <c r="M33" s="9">
        <f t="shared" si="35"/>
        <v>188.16</v>
      </c>
      <c r="N33" s="5">
        <f t="shared" si="36"/>
        <v>13107200</v>
      </c>
      <c r="O33">
        <f t="shared" si="75"/>
        <v>2090.2312471749788</v>
      </c>
      <c r="P33" s="9">
        <f t="shared" ref="P33:P36" si="87">J33/L33</f>
        <v>0.74874833485168135</v>
      </c>
      <c r="Q33" s="9">
        <f t="shared" ref="Q33:Q45" si="88">SQRT(N33/3)</f>
        <v>2090.2312471749788</v>
      </c>
      <c r="R33">
        <f t="shared" si="76"/>
        <v>1196.8038312034703</v>
      </c>
      <c r="S33" s="9">
        <f t="shared" si="77"/>
        <v>1045.1156235874894</v>
      </c>
      <c r="T33" s="1">
        <f t="shared" si="78"/>
        <v>0</v>
      </c>
      <c r="U33" s="1">
        <f t="shared" ref="U33:U45" si="89">$C$28*L33</f>
        <v>16.54904494267862</v>
      </c>
      <c r="V33">
        <f t="shared" si="79"/>
        <v>16.54904494267862</v>
      </c>
      <c r="W33">
        <f t="shared" si="80"/>
        <v>16.54904494267862</v>
      </c>
      <c r="X33" s="1">
        <f t="shared" si="81"/>
        <v>1618.547090971595</v>
      </c>
      <c r="Y33" s="1">
        <f t="shared" ref="Y33:Y45" si="90">$E$28*L33</f>
        <v>313.27875087128677</v>
      </c>
      <c r="Z33" s="1">
        <f t="shared" si="82"/>
        <v>12511.588249812925</v>
      </c>
      <c r="AA33">
        <f t="shared" si="83"/>
        <v>14443.414091655806</v>
      </c>
      <c r="AB33">
        <v>14.348864000000001</v>
      </c>
      <c r="AC33">
        <v>14372.420051781162</v>
      </c>
      <c r="AD33">
        <f t="shared" si="84"/>
        <v>3.0597544167956432</v>
      </c>
      <c r="AE33">
        <f t="shared" si="85"/>
        <v>32.691939594381822</v>
      </c>
      <c r="AF33">
        <f t="shared" si="43"/>
        <v>15.333485233943392</v>
      </c>
      <c r="AG33">
        <f t="shared" si="86"/>
        <v>0.49396023508125686</v>
      </c>
      <c r="AK33" s="9"/>
      <c r="AM33" s="9"/>
    </row>
    <row r="34" spans="1:39">
      <c r="A34" s="4" t="s">
        <v>14</v>
      </c>
      <c r="B34" s="14">
        <f>1/B27/1000000000</f>
        <v>438.28579143799658</v>
      </c>
      <c r="C34" s="14">
        <f>8/C27/1000000000</f>
        <v>15.569474985161262</v>
      </c>
      <c r="D34" s="7">
        <v>254.83203900868227</v>
      </c>
      <c r="E34" s="7">
        <v>6.3972600726635207</v>
      </c>
      <c r="H34">
        <v>2900</v>
      </c>
      <c r="I34">
        <v>1</v>
      </c>
      <c r="J34">
        <f t="shared" si="44"/>
        <v>48778000000</v>
      </c>
      <c r="K34">
        <v>11126580751</v>
      </c>
      <c r="L34">
        <f t="shared" si="45"/>
        <v>89012646008</v>
      </c>
      <c r="M34" s="9">
        <f t="shared" si="35"/>
        <v>201.84</v>
      </c>
      <c r="N34" s="5">
        <f t="shared" si="36"/>
        <v>13107200</v>
      </c>
      <c r="O34">
        <f t="shared" si="75"/>
        <v>2090.2312471749788</v>
      </c>
      <c r="P34" s="9">
        <f t="shared" si="87"/>
        <v>0.54798955190722098</v>
      </c>
      <c r="Q34" s="9">
        <f t="shared" si="88"/>
        <v>2090.2312471749788</v>
      </c>
      <c r="R34">
        <f t="shared" si="76"/>
        <v>1214.7073585495687</v>
      </c>
      <c r="S34" s="9">
        <f t="shared" si="77"/>
        <v>1045.1156235874894</v>
      </c>
      <c r="T34" s="1">
        <f t="shared" si="78"/>
        <v>0</v>
      </c>
      <c r="U34" s="1">
        <f t="shared" si="89"/>
        <v>25.122128136471055</v>
      </c>
      <c r="V34">
        <f t="shared" si="79"/>
        <v>25.122128136471055</v>
      </c>
      <c r="W34">
        <f t="shared" si="80"/>
        <v>25.122128136471055</v>
      </c>
      <c r="X34" s="1">
        <f t="shared" si="81"/>
        <v>1798.2300018998831</v>
      </c>
      <c r="Y34" s="1">
        <f t="shared" si="90"/>
        <v>475.56997694322473</v>
      </c>
      <c r="Z34" s="1">
        <f t="shared" si="82"/>
        <v>15658.46432202229</v>
      </c>
      <c r="AA34">
        <f t="shared" si="83"/>
        <v>17932.264300865398</v>
      </c>
      <c r="AB34">
        <v>17.957846</v>
      </c>
      <c r="AC34">
        <v>17831.467658775</v>
      </c>
      <c r="AD34">
        <f t="shared" si="84"/>
        <v>2.7162500446879876</v>
      </c>
      <c r="AE34">
        <f t="shared" si="85"/>
        <v>39.654041362421751</v>
      </c>
      <c r="AF34">
        <f t="shared" si="43"/>
        <v>39.894997075211883</v>
      </c>
      <c r="AG34">
        <f t="shared" si="86"/>
        <v>0.56527395287507287</v>
      </c>
      <c r="AK34" s="9"/>
      <c r="AM34" s="9"/>
    </row>
    <row r="35" spans="1:39">
      <c r="A35" s="4" t="s">
        <v>13</v>
      </c>
      <c r="B35" s="14" t="e">
        <f t="shared" ref="B35:B39" si="91">1/B28/1000000000</f>
        <v>#DIV/0!</v>
      </c>
      <c r="C35" s="14">
        <f>8/C28/1000000000</f>
        <v>28.345575032324071</v>
      </c>
      <c r="D35" s="7">
        <v>2.6344819098140588</v>
      </c>
      <c r="E35" s="7">
        <v>31.336864998931627</v>
      </c>
      <c r="H35">
        <v>3000</v>
      </c>
      <c r="I35">
        <v>1</v>
      </c>
      <c r="J35">
        <f t="shared" si="44"/>
        <v>54000000000</v>
      </c>
      <c r="K35">
        <v>8882241763</v>
      </c>
      <c r="L35">
        <f t="shared" si="45"/>
        <v>71057934104</v>
      </c>
      <c r="M35" s="9">
        <f t="shared" si="35"/>
        <v>216</v>
      </c>
      <c r="N35" s="5">
        <f t="shared" si="36"/>
        <v>13107200</v>
      </c>
      <c r="O35">
        <f t="shared" si="75"/>
        <v>2090.2312471749788</v>
      </c>
      <c r="P35" s="9">
        <f t="shared" si="87"/>
        <v>0.75994328685331458</v>
      </c>
      <c r="Q35" s="9">
        <f t="shared" si="88"/>
        <v>2090.2312471749788</v>
      </c>
      <c r="R35">
        <f t="shared" si="76"/>
        <v>1231.907439373231</v>
      </c>
      <c r="S35" s="9">
        <f t="shared" si="77"/>
        <v>1045.1156235874894</v>
      </c>
      <c r="T35" s="1">
        <f t="shared" si="78"/>
        <v>0</v>
      </c>
      <c r="U35" s="1">
        <f t="shared" si="89"/>
        <v>20.054751832825715</v>
      </c>
      <c r="V35">
        <f t="shared" si="79"/>
        <v>20.054751832825715</v>
      </c>
      <c r="W35">
        <f t="shared" si="80"/>
        <v>20.054751832825715</v>
      </c>
      <c r="X35" s="1">
        <f t="shared" si="81"/>
        <v>1990.7421399523082</v>
      </c>
      <c r="Y35" s="1">
        <f t="shared" si="90"/>
        <v>379.64291141772503</v>
      </c>
      <c r="Z35" s="1">
        <f t="shared" si="82"/>
        <v>15224.337130974127</v>
      </c>
      <c r="AA35">
        <f t="shared" si="83"/>
        <v>17594.722182344161</v>
      </c>
      <c r="AB35">
        <v>17.459969000000001</v>
      </c>
      <c r="AC35">
        <v>17386.637130200001</v>
      </c>
      <c r="AD35">
        <f t="shared" si="84"/>
        <v>3.0927889963607611</v>
      </c>
      <c r="AE35">
        <f t="shared" si="85"/>
        <v>32.558103214959885</v>
      </c>
      <c r="AF35">
        <f t="shared" si="43"/>
        <v>14.861325543165135</v>
      </c>
      <c r="AG35">
        <f t="shared" si="86"/>
        <v>1.1968102318229443</v>
      </c>
      <c r="AK35" s="9"/>
      <c r="AM35" s="9"/>
    </row>
    <row r="36" spans="1:39">
      <c r="A36" s="4" t="s">
        <v>16</v>
      </c>
      <c r="B36" s="14">
        <f t="shared" si="91"/>
        <v>3.652741763470015</v>
      </c>
      <c r="C36" s="14" t="e">
        <f t="shared" ref="C36:C39" si="92">8/C29/1000000000</f>
        <v>#DIV/0!</v>
      </c>
      <c r="D36" s="7">
        <v>3.6607464017897997</v>
      </c>
      <c r="E36" s="7">
        <v>14.997435709570459</v>
      </c>
      <c r="H36">
        <v>3100</v>
      </c>
      <c r="I36">
        <v>1</v>
      </c>
      <c r="J36">
        <f t="shared" si="44"/>
        <v>59582000000</v>
      </c>
      <c r="K36">
        <v>13724679490</v>
      </c>
      <c r="L36">
        <f t="shared" si="45"/>
        <v>109797435920</v>
      </c>
      <c r="M36" s="9">
        <f t="shared" si="35"/>
        <v>230.64</v>
      </c>
      <c r="N36" s="5">
        <f t="shared" si="36"/>
        <v>13107200</v>
      </c>
      <c r="O36">
        <f t="shared" si="75"/>
        <v>2090.2312471749788</v>
      </c>
      <c r="P36" s="9">
        <f t="shared" si="87"/>
        <v>0.54265383795858679</v>
      </c>
      <c r="Q36" s="9">
        <f t="shared" si="88"/>
        <v>2090.2312471749788</v>
      </c>
      <c r="R36">
        <f t="shared" si="76"/>
        <v>1248.4447335115015</v>
      </c>
      <c r="S36" s="9">
        <f t="shared" si="77"/>
        <v>1045.1156235874894</v>
      </c>
      <c r="T36" s="1">
        <f t="shared" si="78"/>
        <v>0</v>
      </c>
      <c r="U36" s="1">
        <f t="shared" si="89"/>
        <v>30.988240187695396</v>
      </c>
      <c r="V36">
        <f t="shared" si="79"/>
        <v>30.988240187695396</v>
      </c>
      <c r="W36">
        <f t="shared" si="80"/>
        <v>30.988240187695396</v>
      </c>
      <c r="X36" s="1">
        <f t="shared" si="81"/>
        <v>2196.5258922710818</v>
      </c>
      <c r="Y36" s="1">
        <f t="shared" si="90"/>
        <v>586.6173674267211</v>
      </c>
      <c r="Z36" s="1">
        <f t="shared" si="82"/>
        <v>19128.736930683608</v>
      </c>
      <c r="AA36">
        <f t="shared" si="83"/>
        <v>21911.880190381409</v>
      </c>
      <c r="AB36">
        <v>21.937714</v>
      </c>
      <c r="AC36">
        <v>21854.460375369999</v>
      </c>
      <c r="AD36">
        <f t="shared" si="84"/>
        <v>2.7159621098169118</v>
      </c>
      <c r="AE36">
        <f t="shared" si="85"/>
        <v>40.039700005205653</v>
      </c>
      <c r="AF36">
        <f t="shared" si="43"/>
        <v>41.255557382575944</v>
      </c>
      <c r="AG36">
        <f t="shared" si="86"/>
        <v>0.2627372812010586</v>
      </c>
      <c r="AK36" s="9"/>
      <c r="AL36" s="1"/>
      <c r="AM36" s="9"/>
    </row>
    <row r="37" spans="1:39">
      <c r="A37" s="4" t="s">
        <v>15</v>
      </c>
      <c r="B37" s="14" t="e">
        <f t="shared" si="91"/>
        <v>#DIV/0!</v>
      </c>
      <c r="C37" s="14">
        <f t="shared" si="92"/>
        <v>29.907656317055586</v>
      </c>
      <c r="D37" s="7">
        <v>7.7296772200023085</v>
      </c>
      <c r="E37" s="7">
        <v>33.241608102277624</v>
      </c>
      <c r="H37">
        <v>3200</v>
      </c>
      <c r="I37">
        <v>1</v>
      </c>
      <c r="J37">
        <f t="shared" si="44"/>
        <v>65536000000</v>
      </c>
      <c r="K37">
        <v>9310285641</v>
      </c>
      <c r="L37">
        <f t="shared" si="45"/>
        <v>74482285128</v>
      </c>
      <c r="M37" s="9">
        <f t="shared" si="35"/>
        <v>245.76</v>
      </c>
      <c r="N37" s="5">
        <f t="shared" si="36"/>
        <v>13107200</v>
      </c>
      <c r="O37">
        <f t="shared" si="75"/>
        <v>2090.2312471749788</v>
      </c>
      <c r="P37" s="9">
        <f>J37/L37</f>
        <v>0.87988707499205288</v>
      </c>
      <c r="Q37" s="9">
        <f t="shared" si="88"/>
        <v>2090.2312471749788</v>
      </c>
      <c r="R37">
        <f t="shared" si="76"/>
        <v>1264.3568264679859</v>
      </c>
      <c r="S37" s="9">
        <f t="shared" si="77"/>
        <v>1045.1156235874894</v>
      </c>
      <c r="T37" s="1">
        <f t="shared" si="78"/>
        <v>0</v>
      </c>
      <c r="U37" s="1">
        <f t="shared" si="89"/>
        <v>21.021209848257055</v>
      </c>
      <c r="V37">
        <f t="shared" si="79"/>
        <v>21.021209848257055</v>
      </c>
      <c r="W37">
        <f t="shared" si="80"/>
        <v>21.021209848257055</v>
      </c>
      <c r="X37" s="1">
        <f t="shared" si="81"/>
        <v>2416.0236459984162</v>
      </c>
      <c r="Y37" s="1">
        <f t="shared" si="90"/>
        <v>397.938272926053</v>
      </c>
      <c r="Z37" s="1">
        <f t="shared" si="82"/>
        <v>25468.215356946559</v>
      </c>
      <c r="AA37">
        <f t="shared" si="83"/>
        <v>28282.177275871029</v>
      </c>
      <c r="AB37">
        <v>29.208119</v>
      </c>
      <c r="AC37">
        <v>27381.746136741032</v>
      </c>
      <c r="AD37">
        <f t="shared" si="84"/>
        <v>2.2437596888728097</v>
      </c>
      <c r="AE37">
        <f t="shared" si="85"/>
        <v>20.400433215983544</v>
      </c>
      <c r="AF37">
        <f t="shared" si="43"/>
        <v>28.029566545325789</v>
      </c>
      <c r="AG37">
        <f t="shared" si="86"/>
        <v>3.2884357872334187</v>
      </c>
      <c r="AK37" s="9"/>
      <c r="AL37" s="1"/>
      <c r="AM37" s="9"/>
    </row>
    <row r="38" spans="1:39">
      <c r="A38" s="4" t="s">
        <v>18</v>
      </c>
      <c r="B38" s="14">
        <f t="shared" si="91"/>
        <v>24.368417086764982</v>
      </c>
      <c r="C38" s="14">
        <f t="shared" si="92"/>
        <v>46.429222285937364</v>
      </c>
      <c r="D38" s="7">
        <v>6.2730459071866402</v>
      </c>
      <c r="E38" s="7">
        <v>40.043035691218769</v>
      </c>
      <c r="H38">
        <v>3300</v>
      </c>
      <c r="I38">
        <v>1</v>
      </c>
      <c r="J38">
        <f t="shared" si="44"/>
        <v>71874000000</v>
      </c>
      <c r="K38">
        <v>15277475595</v>
      </c>
      <c r="L38">
        <f t="shared" si="45"/>
        <v>122219804760</v>
      </c>
      <c r="M38" s="9">
        <f t="shared" si="35"/>
        <v>261.36</v>
      </c>
      <c r="N38" s="5">
        <f t="shared" si="36"/>
        <v>13107200</v>
      </c>
      <c r="O38">
        <f t="shared" si="75"/>
        <v>2090.2312471749788</v>
      </c>
      <c r="P38" s="9">
        <f t="shared" ref="P38:P40" si="93">J38/L38</f>
        <v>0.58807163160780029</v>
      </c>
      <c r="Q38" s="9">
        <f t="shared" si="88"/>
        <v>2090.2312471749788</v>
      </c>
      <c r="R38">
        <f t="shared" si="76"/>
        <v>1279.6785145892486</v>
      </c>
      <c r="S38" s="9">
        <f t="shared" si="77"/>
        <v>1045.1156235874894</v>
      </c>
      <c r="T38" s="1">
        <f t="shared" si="78"/>
        <v>0</v>
      </c>
      <c r="U38" s="1">
        <f t="shared" si="89"/>
        <v>34.494217773497503</v>
      </c>
      <c r="V38">
        <f t="shared" si="79"/>
        <v>34.494217773497503</v>
      </c>
      <c r="W38">
        <f t="shared" si="80"/>
        <v>34.494217773497503</v>
      </c>
      <c r="X38" s="1">
        <f t="shared" si="81"/>
        <v>2649.6777882765223</v>
      </c>
      <c r="Y38" s="1">
        <f t="shared" si="90"/>
        <v>652.98665232909411</v>
      </c>
      <c r="Z38" s="1">
        <f t="shared" si="82"/>
        <v>23103.013597242163</v>
      </c>
      <c r="AA38">
        <f t="shared" si="83"/>
        <v>26405.678037847778</v>
      </c>
      <c r="AB38">
        <v>26.495597</v>
      </c>
      <c r="AC38">
        <v>26290.309114444</v>
      </c>
      <c r="AD38">
        <f t="shared" si="84"/>
        <v>2.7126771289584455</v>
      </c>
      <c r="AE38">
        <f t="shared" si="85"/>
        <v>36.902676247679949</v>
      </c>
      <c r="AF38">
        <f t="shared" si="43"/>
        <v>30.188490463141871</v>
      </c>
      <c r="AG38">
        <f t="shared" si="86"/>
        <v>0.43882680459011153</v>
      </c>
      <c r="AK38" s="9"/>
      <c r="AL38" s="1"/>
      <c r="AM38" s="9"/>
    </row>
    <row r="39" spans="1:39">
      <c r="A39" s="4" t="s">
        <v>17</v>
      </c>
      <c r="B39" s="14" t="e">
        <f t="shared" si="91"/>
        <v>#DIV/0!</v>
      </c>
      <c r="C39" s="14">
        <f t="shared" si="92"/>
        <v>28.227672043756218</v>
      </c>
      <c r="D39" s="7">
        <v>5.1566144045045021</v>
      </c>
      <c r="E39" s="7">
        <v>31.726783558647032</v>
      </c>
      <c r="H39">
        <v>3400</v>
      </c>
      <c r="I39">
        <v>1</v>
      </c>
      <c r="J39">
        <f t="shared" si="44"/>
        <v>78608000000</v>
      </c>
      <c r="K39">
        <v>12920352017</v>
      </c>
      <c r="L39">
        <f t="shared" si="45"/>
        <v>103362816136</v>
      </c>
      <c r="M39" s="9">
        <f t="shared" si="35"/>
        <v>277.44</v>
      </c>
      <c r="N39" s="5">
        <f t="shared" si="36"/>
        <v>13107200</v>
      </c>
      <c r="O39">
        <f t="shared" si="75"/>
        <v>2090.2312471749788</v>
      </c>
      <c r="P39" s="9">
        <f t="shared" si="93"/>
        <v>0.76050559513172744</v>
      </c>
      <c r="Q39" s="9">
        <f t="shared" si="88"/>
        <v>2090.2312471749788</v>
      </c>
      <c r="R39">
        <f t="shared" si="76"/>
        <v>1294.4420590757002</v>
      </c>
      <c r="S39" s="9">
        <f t="shared" si="77"/>
        <v>1045.1156235874894</v>
      </c>
      <c r="T39" s="1">
        <f t="shared" si="78"/>
        <v>0</v>
      </c>
      <c r="U39" s="1">
        <f t="shared" si="89"/>
        <v>29.172191008474375</v>
      </c>
      <c r="V39">
        <f t="shared" si="79"/>
        <v>29.172191008474375</v>
      </c>
      <c r="W39">
        <f t="shared" si="80"/>
        <v>29.172191008474375</v>
      </c>
      <c r="X39" s="1">
        <f t="shared" si="81"/>
        <v>2897.9307062476119</v>
      </c>
      <c r="Y39" s="1">
        <f t="shared" si="90"/>
        <v>552.23897155204645</v>
      </c>
      <c r="Z39" s="1">
        <f t="shared" si="82"/>
        <v>24223.023680516453</v>
      </c>
      <c r="AA39">
        <f t="shared" si="83"/>
        <v>27673.193358316112</v>
      </c>
      <c r="AB39">
        <v>27.780076000000001</v>
      </c>
      <c r="AC39">
        <v>27557.057549871999</v>
      </c>
      <c r="AD39">
        <f t="shared" si="84"/>
        <v>2.829653885756108</v>
      </c>
      <c r="AE39">
        <f t="shared" si="85"/>
        <v>29.766028325048495</v>
      </c>
      <c r="AF39">
        <f t="shared" si="43"/>
        <v>5.011199423912208</v>
      </c>
      <c r="AG39">
        <f t="shared" si="86"/>
        <v>0.42143762349783992</v>
      </c>
      <c r="AK39" s="9"/>
      <c r="AM39" s="9"/>
    </row>
    <row r="40" spans="1:39">
      <c r="A40" s="12"/>
      <c r="H40">
        <v>3500</v>
      </c>
      <c r="I40">
        <v>1</v>
      </c>
      <c r="J40">
        <f t="shared" si="44"/>
        <v>85750000000</v>
      </c>
      <c r="K40">
        <v>17403052042</v>
      </c>
      <c r="L40">
        <f t="shared" si="45"/>
        <v>139224416336</v>
      </c>
      <c r="M40" s="9">
        <f t="shared" si="35"/>
        <v>294</v>
      </c>
      <c r="N40" s="5">
        <f t="shared" si="36"/>
        <v>13107200</v>
      </c>
      <c r="O40">
        <f t="shared" si="75"/>
        <v>2090.2312471749788</v>
      </c>
      <c r="P40" s="9">
        <f t="shared" si="93"/>
        <v>0.61591208106093642</v>
      </c>
      <c r="Q40" s="9">
        <f t="shared" si="88"/>
        <v>2090.2312471749788</v>
      </c>
      <c r="R40">
        <f t="shared" si="76"/>
        <v>1308.6774127294766</v>
      </c>
      <c r="S40" s="9">
        <f t="shared" si="77"/>
        <v>1045.1156235874894</v>
      </c>
      <c r="T40" s="1">
        <f t="shared" si="78"/>
        <v>0</v>
      </c>
      <c r="U40" s="1">
        <f t="shared" si="89"/>
        <v>39.293446311033584</v>
      </c>
      <c r="V40">
        <f t="shared" si="79"/>
        <v>39.293446311033584</v>
      </c>
      <c r="W40">
        <f t="shared" si="80"/>
        <v>39.293446311033584</v>
      </c>
      <c r="X40" s="1">
        <f t="shared" si="81"/>
        <v>3161.2247870538968</v>
      </c>
      <c r="Y40" s="1">
        <f t="shared" si="90"/>
        <v>743.83759427727534</v>
      </c>
      <c r="Z40" s="1">
        <f t="shared" si="82"/>
        <v>27556.141858432988</v>
      </c>
      <c r="AA40">
        <f t="shared" si="83"/>
        <v>31461.20423976416</v>
      </c>
      <c r="AB40">
        <v>31.602649</v>
      </c>
      <c r="AC40">
        <v>31356.042995647203</v>
      </c>
      <c r="AD40">
        <f t="shared" si="84"/>
        <v>2.7133801346842792</v>
      </c>
      <c r="AE40">
        <f t="shared" si="85"/>
        <v>35.243733229072028</v>
      </c>
      <c r="AF40">
        <f t="shared" si="43"/>
        <v>24.335926115034169</v>
      </c>
      <c r="AG40">
        <f t="shared" si="86"/>
        <v>0.33537791784363447</v>
      </c>
      <c r="AK40" s="9"/>
      <c r="AM40" s="9"/>
    </row>
    <row r="41" spans="1:39">
      <c r="H41">
        <v>3600</v>
      </c>
      <c r="I41">
        <v>1</v>
      </c>
      <c r="J41">
        <f t="shared" si="44"/>
        <v>93312000000</v>
      </c>
      <c r="K41">
        <v>14996265135</v>
      </c>
      <c r="L41">
        <f t="shared" si="45"/>
        <v>119970121080</v>
      </c>
      <c r="M41" s="9">
        <f t="shared" si="35"/>
        <v>311.04000000000002</v>
      </c>
      <c r="N41" s="5">
        <f t="shared" si="36"/>
        <v>13107200</v>
      </c>
      <c r="O41">
        <f t="shared" si="75"/>
        <v>2090.2312471749788</v>
      </c>
      <c r="P41" s="9">
        <f>J41/L41</f>
        <v>0.7777936636220989</v>
      </c>
      <c r="Q41" s="9">
        <f t="shared" si="88"/>
        <v>2090.2312471749788</v>
      </c>
      <c r="R41">
        <f t="shared" si="76"/>
        <v>1322.4124227931452</v>
      </c>
      <c r="S41" s="9">
        <f t="shared" si="77"/>
        <v>1045.1156235874894</v>
      </c>
      <c r="T41" s="1">
        <f t="shared" si="78"/>
        <v>0</v>
      </c>
      <c r="U41" s="1">
        <f t="shared" si="89"/>
        <v>33.859287297771523</v>
      </c>
      <c r="V41">
        <f t="shared" si="79"/>
        <v>33.859287297771523</v>
      </c>
      <c r="W41">
        <f t="shared" si="80"/>
        <v>33.859287297771523</v>
      </c>
      <c r="X41" s="1">
        <f t="shared" si="81"/>
        <v>3440.0024178375884</v>
      </c>
      <c r="Y41" s="1">
        <f t="shared" si="90"/>
        <v>640.96721392557788</v>
      </c>
      <c r="Z41" s="1">
        <f t="shared" si="82"/>
        <v>28339.683902211396</v>
      </c>
      <c r="AA41">
        <f t="shared" si="83"/>
        <v>32420.653533974561</v>
      </c>
      <c r="AB41">
        <v>32.501251000000003</v>
      </c>
      <c r="AC41">
        <v>32401.688834447505</v>
      </c>
      <c r="AD41">
        <f t="shared" si="84"/>
        <v>2.8710279490472534</v>
      </c>
      <c r="AE41">
        <f t="shared" si="85"/>
        <v>29.529970050691276</v>
      </c>
      <c r="AF41">
        <f t="shared" si="43"/>
        <v>4.1784123871770955</v>
      </c>
      <c r="AG41">
        <f t="shared" si="86"/>
        <v>5.8529972384938816E-2</v>
      </c>
      <c r="AK41" s="9"/>
      <c r="AM41" s="9"/>
    </row>
    <row r="42" spans="1:39">
      <c r="A42" t="s">
        <v>89</v>
      </c>
      <c r="H42">
        <v>3700</v>
      </c>
      <c r="I42">
        <v>1</v>
      </c>
      <c r="J42">
        <f t="shared" si="44"/>
        <v>101306000000</v>
      </c>
      <c r="K42">
        <v>19636198333</v>
      </c>
      <c r="L42">
        <f t="shared" si="45"/>
        <v>157089586664</v>
      </c>
      <c r="M42" s="9">
        <f t="shared" si="35"/>
        <v>328.56</v>
      </c>
      <c r="N42" s="5">
        <f t="shared" si="36"/>
        <v>13107200</v>
      </c>
      <c r="O42">
        <f t="shared" si="75"/>
        <v>2090.2312471749788</v>
      </c>
      <c r="P42" s="9">
        <f t="shared" ref="P42" si="94">J42/L42</f>
        <v>0.64489316033840038</v>
      </c>
      <c r="Q42" s="9">
        <f t="shared" si="88"/>
        <v>2090.2312471749788</v>
      </c>
      <c r="R42">
        <f t="shared" si="76"/>
        <v>1335.6730127696933</v>
      </c>
      <c r="S42" s="9">
        <f t="shared" si="77"/>
        <v>1045.1156235874894</v>
      </c>
      <c r="T42" s="1">
        <f t="shared" si="78"/>
        <v>0</v>
      </c>
      <c r="U42" s="1">
        <f t="shared" si="89"/>
        <v>44.335551206101641</v>
      </c>
      <c r="V42">
        <f t="shared" si="79"/>
        <v>44.335551206101641</v>
      </c>
      <c r="W42">
        <f t="shared" si="80"/>
        <v>44.335551206101641</v>
      </c>
      <c r="X42" s="1">
        <f t="shared" si="81"/>
        <v>3734.7059857408985</v>
      </c>
      <c r="Y42" s="1">
        <f t="shared" si="90"/>
        <v>839.28626389900705</v>
      </c>
      <c r="Z42" s="1">
        <f t="shared" si="82"/>
        <v>32465.504901104618</v>
      </c>
      <c r="AA42">
        <f t="shared" si="83"/>
        <v>37039.497150744523</v>
      </c>
      <c r="AB42">
        <v>37.232931999999998</v>
      </c>
      <c r="AC42">
        <v>36963.259192508965</v>
      </c>
      <c r="AD42">
        <f t="shared" si="84"/>
        <v>2.7208708677576077</v>
      </c>
      <c r="AE42">
        <f t="shared" si="85"/>
        <v>33.75282648468297</v>
      </c>
      <c r="AF42">
        <f t="shared" si="43"/>
        <v>19.076174839256936</v>
      </c>
      <c r="AG42">
        <f t="shared" si="86"/>
        <v>0.20625334426951056</v>
      </c>
      <c r="AK42" s="9"/>
      <c r="AM42" s="9"/>
    </row>
    <row r="43" spans="1:39">
      <c r="A43" t="s">
        <v>79</v>
      </c>
      <c r="B43" t="s">
        <v>80</v>
      </c>
      <c r="C43" t="s">
        <v>81</v>
      </c>
      <c r="D43" t="s">
        <v>82</v>
      </c>
      <c r="E43" t="s">
        <v>83</v>
      </c>
      <c r="H43">
        <v>3800</v>
      </c>
      <c r="I43">
        <v>1</v>
      </c>
      <c r="J43">
        <f t="shared" si="44"/>
        <v>109744000000</v>
      </c>
      <c r="K43">
        <v>16098257008</v>
      </c>
      <c r="L43">
        <f t="shared" si="45"/>
        <v>128786056064</v>
      </c>
      <c r="M43" s="9">
        <f t="shared" si="35"/>
        <v>346.56</v>
      </c>
      <c r="N43" s="5">
        <f t="shared" si="36"/>
        <v>13107200</v>
      </c>
      <c r="O43">
        <f t="shared" si="75"/>
        <v>2090.2312471749788</v>
      </c>
      <c r="P43" s="9">
        <f>J43/L43</f>
        <v>0.85214194264527299</v>
      </c>
      <c r="Q43" s="9">
        <f t="shared" si="88"/>
        <v>2090.2312471749788</v>
      </c>
      <c r="R43">
        <f t="shared" si="76"/>
        <v>1348.4833457216835</v>
      </c>
      <c r="S43" s="9">
        <f t="shared" si="77"/>
        <v>1045.1156235874894</v>
      </c>
      <c r="T43" s="1">
        <f t="shared" si="78"/>
        <v>0</v>
      </c>
      <c r="U43" s="1">
        <f t="shared" si="89"/>
        <v>36.347417448300256</v>
      </c>
      <c r="V43">
        <f t="shared" si="79"/>
        <v>36.347417448300256</v>
      </c>
      <c r="W43">
        <f t="shared" si="80"/>
        <v>36.347417448300256</v>
      </c>
      <c r="X43" s="1">
        <f t="shared" si="81"/>
        <v>4045.7778779060391</v>
      </c>
      <c r="Y43" s="1">
        <f t="shared" si="90"/>
        <v>688.06831905054003</v>
      </c>
      <c r="Z43" s="1">
        <f t="shared" si="82"/>
        <v>36096.606437151757</v>
      </c>
      <c r="AA43">
        <f t="shared" si="83"/>
        <v>40830.452634108333</v>
      </c>
      <c r="AB43">
        <v>41.397246000000003</v>
      </c>
      <c r="AC43">
        <v>41369.966276352789</v>
      </c>
      <c r="AD43">
        <f t="shared" si="84"/>
        <v>2.650997605009763</v>
      </c>
      <c r="AE43">
        <f t="shared" si="85"/>
        <v>24.887849991567069</v>
      </c>
      <c r="AF43">
        <f t="shared" si="43"/>
        <v>12.198464969625629</v>
      </c>
      <c r="AG43">
        <f t="shared" si="86"/>
        <v>1.3041191250688631</v>
      </c>
      <c r="AK43" s="9"/>
      <c r="AM43" s="9"/>
    </row>
    <row r="44" spans="1:39">
      <c r="A44" t="s">
        <v>84</v>
      </c>
      <c r="B44">
        <v>48840.901599999997</v>
      </c>
      <c r="C44">
        <v>6.5600000000000006E-2</v>
      </c>
      <c r="D44">
        <v>6.5500000000000003E-2</v>
      </c>
      <c r="E44">
        <v>6.5699999999999995E-2</v>
      </c>
      <c r="H44">
        <v>3900</v>
      </c>
      <c r="I44">
        <v>1</v>
      </c>
      <c r="J44">
        <f t="shared" si="44"/>
        <v>118638000000</v>
      </c>
      <c r="K44">
        <v>39162866755</v>
      </c>
      <c r="L44">
        <f t="shared" si="45"/>
        <v>313302934040</v>
      </c>
      <c r="M44" s="9">
        <f t="shared" si="35"/>
        <v>365.04</v>
      </c>
      <c r="N44" s="5">
        <f t="shared" si="36"/>
        <v>13107200</v>
      </c>
      <c r="O44">
        <f t="shared" si="75"/>
        <v>2090.2312471749788</v>
      </c>
      <c r="P44" s="9">
        <f t="shared" ref="P44:P45" si="95">J44/L44</f>
        <v>0.37866865295571489</v>
      </c>
      <c r="Q44" s="9">
        <f t="shared" si="88"/>
        <v>2090.2312471749788</v>
      </c>
      <c r="R44">
        <f t="shared" si="76"/>
        <v>1360.8659712138647</v>
      </c>
      <c r="S44" s="9">
        <f t="shared" si="77"/>
        <v>1045.1156235874894</v>
      </c>
      <c r="T44" s="1">
        <f t="shared" si="78"/>
        <v>0</v>
      </c>
      <c r="U44" s="1">
        <f t="shared" si="89"/>
        <v>88.42380052130828</v>
      </c>
      <c r="V44">
        <f t="shared" si="79"/>
        <v>88.42380052130828</v>
      </c>
      <c r="W44">
        <f t="shared" si="80"/>
        <v>88.42380052130828</v>
      </c>
      <c r="X44" s="1">
        <f t="shared" si="81"/>
        <v>4373.6604814752209</v>
      </c>
      <c r="Y44" s="1">
        <f t="shared" si="90"/>
        <v>1673.8910233525282</v>
      </c>
      <c r="Z44" s="1">
        <f t="shared" si="82"/>
        <v>90088.720502665456</v>
      </c>
      <c r="AA44">
        <f t="shared" si="83"/>
        <v>96136.2720074932</v>
      </c>
      <c r="AB44">
        <v>103.317882</v>
      </c>
      <c r="AC44">
        <v>96108.826137437514</v>
      </c>
      <c r="AD44">
        <f t="shared" si="84"/>
        <v>1.1482813788226902</v>
      </c>
      <c r="AE44">
        <f t="shared" si="85"/>
        <v>24.259338497860419</v>
      </c>
      <c r="AF44">
        <f t="shared" si="43"/>
        <v>14.415782815497241</v>
      </c>
      <c r="AG44">
        <f t="shared" si="86"/>
        <v>2.8557075513999067E-2</v>
      </c>
      <c r="AK44" s="9"/>
      <c r="AM44" s="9"/>
    </row>
    <row r="45" spans="1:39">
      <c r="A45" t="s">
        <v>85</v>
      </c>
      <c r="B45">
        <v>49661.711499999998</v>
      </c>
      <c r="C45">
        <v>3.2300000000000002E-2</v>
      </c>
      <c r="D45">
        <v>3.2199999999999999E-2</v>
      </c>
      <c r="E45">
        <v>3.2300000000000002E-2</v>
      </c>
      <c r="H45">
        <v>4000</v>
      </c>
      <c r="I45">
        <v>1</v>
      </c>
      <c r="J45">
        <f t="shared" si="44"/>
        <v>128000000000</v>
      </c>
      <c r="K45">
        <v>24640952325</v>
      </c>
      <c r="L45">
        <f t="shared" si="45"/>
        <v>197127618600</v>
      </c>
      <c r="M45" s="9">
        <f t="shared" si="35"/>
        <v>384</v>
      </c>
      <c r="N45" s="5">
        <f t="shared" si="36"/>
        <v>13107200</v>
      </c>
      <c r="O45">
        <f t="shared" si="75"/>
        <v>2090.2312471749788</v>
      </c>
      <c r="P45" s="9">
        <f t="shared" si="95"/>
        <v>0.64932555320789531</v>
      </c>
      <c r="Q45" s="9">
        <f t="shared" si="88"/>
        <v>2090.2312471749788</v>
      </c>
      <c r="R45">
        <f t="shared" si="76"/>
        <v>1372.841957779226</v>
      </c>
      <c r="S45" s="9">
        <f t="shared" si="77"/>
        <v>1045.1156235874894</v>
      </c>
      <c r="T45" s="1">
        <f t="shared" si="78"/>
        <v>0</v>
      </c>
      <c r="U45" s="1">
        <f t="shared" si="89"/>
        <v>55.635525015866968</v>
      </c>
      <c r="V45">
        <f t="shared" si="79"/>
        <v>55.635525015866968</v>
      </c>
      <c r="W45">
        <f t="shared" si="80"/>
        <v>55.635525015866968</v>
      </c>
      <c r="X45" s="1">
        <f t="shared" si="81"/>
        <v>4718.7961835906563</v>
      </c>
      <c r="Y45" s="1">
        <f t="shared" si="90"/>
        <v>1053.1984076065912</v>
      </c>
      <c r="Z45" s="1">
        <f t="shared" si="82"/>
        <v>48282.675807879888</v>
      </c>
      <c r="AA45">
        <f t="shared" si="83"/>
        <v>54054.670399077135</v>
      </c>
      <c r="AB45">
        <v>55.372790000000002</v>
      </c>
      <c r="AC45">
        <v>54677.451316707746</v>
      </c>
      <c r="AD45">
        <f t="shared" si="84"/>
        <v>2.3116046708139502</v>
      </c>
      <c r="AE45">
        <f t="shared" si="85"/>
        <v>28.480070243886932</v>
      </c>
      <c r="AF45">
        <f>ABS(V45-AB45)/ABS(AB45)*100</f>
        <v>0.47448397645660562</v>
      </c>
      <c r="AG45">
        <f t="shared" si="86"/>
        <v>1.1390086820676448</v>
      </c>
      <c r="AK45" s="9"/>
      <c r="AM45" s="9"/>
    </row>
    <row r="46" spans="1:39">
      <c r="A46" t="s">
        <v>86</v>
      </c>
      <c r="B46">
        <v>53779.735800000002</v>
      </c>
      <c r="C46">
        <v>8.9499999999999996E-2</v>
      </c>
      <c r="D46">
        <v>8.9300000000000004E-2</v>
      </c>
      <c r="E46">
        <v>9.0399999999999994E-2</v>
      </c>
      <c r="AD46">
        <f>AVERAGE(AD29:AD45)</f>
        <v>2.6344819098140588</v>
      </c>
      <c r="AE46">
        <f>AVERAGE(AE29:AE45)</f>
        <v>31.336864998931627</v>
      </c>
      <c r="AK46" s="9"/>
      <c r="AM46" s="9"/>
    </row>
    <row r="47" spans="1:39">
      <c r="A47" t="s">
        <v>87</v>
      </c>
      <c r="B47">
        <v>53631.314599999998</v>
      </c>
      <c r="C47">
        <v>8.9700000000000002E-2</v>
      </c>
      <c r="D47">
        <v>8.9499999999999996E-2</v>
      </c>
      <c r="E47">
        <v>8.9899999999999994E-2</v>
      </c>
      <c r="H47" s="4" t="s">
        <v>47</v>
      </c>
      <c r="I47" s="4"/>
      <c r="N47" s="8"/>
      <c r="O47" s="8"/>
      <c r="AK47" s="9"/>
      <c r="AM47" s="9"/>
    </row>
    <row r="48" spans="1:39">
      <c r="A48" t="s">
        <v>88</v>
      </c>
      <c r="B48">
        <v>59412.034899999999</v>
      </c>
      <c r="C48">
        <v>5.45E-2</v>
      </c>
      <c r="D48">
        <v>5.3900000000000003E-2</v>
      </c>
      <c r="E48">
        <v>5.5599999999999997E-2</v>
      </c>
      <c r="H48" t="s">
        <v>32</v>
      </c>
      <c r="I48" t="s">
        <v>94</v>
      </c>
      <c r="J48" t="s">
        <v>33</v>
      </c>
      <c r="K48" t="s">
        <v>75</v>
      </c>
      <c r="L48" t="s">
        <v>63</v>
      </c>
      <c r="M48" t="s">
        <v>61</v>
      </c>
      <c r="N48" t="s">
        <v>68</v>
      </c>
      <c r="O48" s="5" t="s">
        <v>62</v>
      </c>
      <c r="P48" s="11" t="s">
        <v>59</v>
      </c>
      <c r="Q48" t="s">
        <v>60</v>
      </c>
      <c r="R48" t="s">
        <v>34</v>
      </c>
      <c r="S48" t="s">
        <v>35</v>
      </c>
      <c r="T48" t="s">
        <v>36</v>
      </c>
      <c r="U48" t="s">
        <v>37</v>
      </c>
      <c r="V48" t="s">
        <v>38</v>
      </c>
      <c r="W48" t="s">
        <v>39</v>
      </c>
      <c r="X48" t="s">
        <v>40</v>
      </c>
      <c r="Y48" t="s">
        <v>41</v>
      </c>
      <c r="Z48" t="s">
        <v>42</v>
      </c>
      <c r="AA48" t="s">
        <v>43</v>
      </c>
      <c r="AB48" t="s">
        <v>25</v>
      </c>
      <c r="AC48" t="s">
        <v>90</v>
      </c>
      <c r="AD48" t="s">
        <v>44</v>
      </c>
      <c r="AE48" t="s">
        <v>77</v>
      </c>
      <c r="AF48" t="s">
        <v>45</v>
      </c>
      <c r="AK48" s="9"/>
      <c r="AM48" s="9"/>
    </row>
    <row r="49" spans="1:39">
      <c r="H49">
        <v>2500</v>
      </c>
      <c r="I49">
        <v>32768</v>
      </c>
      <c r="J49">
        <f>2*H49^2</f>
        <v>12500000</v>
      </c>
      <c r="K49">
        <v>738.716003</v>
      </c>
      <c r="L49" s="3">
        <f>K49*8</f>
        <v>5909.728024</v>
      </c>
      <c r="M49" s="9">
        <f>(H49^2+2*H49)*8/1000000</f>
        <v>50.04</v>
      </c>
      <c r="N49" s="9">
        <f t="shared" ref="N49:N68" si="96">H49/2^17</f>
        <v>1.9073486328125E-2</v>
      </c>
      <c r="O49" s="5">
        <f>100*2^20/8</f>
        <v>13107200</v>
      </c>
      <c r="P49" s="13">
        <f>J49/L49</f>
        <v>2115.1565603757472</v>
      </c>
      <c r="Q49" s="9">
        <f>2</f>
        <v>2</v>
      </c>
      <c r="R49" s="1">
        <f t="shared" ref="R49:R68" si="97">$B$29*J49</f>
        <v>3.4220869717670123E-3</v>
      </c>
      <c r="S49" s="1">
        <f>$C$29*L49</f>
        <v>0</v>
      </c>
      <c r="T49">
        <f t="shared" ref="T49:T68" si="98">R49+S49</f>
        <v>3.4220869717670123E-3</v>
      </c>
      <c r="U49">
        <f t="shared" ref="U49:U68" si="99">MAX(R49,S49)</f>
        <v>3.4220869717670123E-3</v>
      </c>
      <c r="V49" s="1">
        <f t="shared" ref="V49:V68" si="100">$D$29*J49</f>
        <v>8.5690529632521995E-2</v>
      </c>
      <c r="W49" s="1">
        <f>$E$29*L49</f>
        <v>0</v>
      </c>
      <c r="X49" s="1">
        <f t="shared" ref="X49:X68" si="101">Z49*$F$29</f>
        <v>0.25920057004222724</v>
      </c>
      <c r="Y49">
        <f t="shared" ref="Y49:Y68" si="102">SUM(V49:X49)</f>
        <v>0.34489109967474924</v>
      </c>
      <c r="Z49">
        <v>3.2000000000000003E-4</v>
      </c>
      <c r="AA49">
        <v>0.30025600000000002</v>
      </c>
      <c r="AB49">
        <f t="shared" ref="AB49:AB70" si="103">J49/(Z49*1000000000)</f>
        <v>39.0625</v>
      </c>
      <c r="AC49">
        <f>(L49*8)/Z49/1000000000</f>
        <v>0.14774320059999999</v>
      </c>
      <c r="AD49">
        <f t="shared" ref="AD49:AD68" si="104">ABS(U49-Z49)/ABS(Z49)*100</f>
        <v>969.40217867719127</v>
      </c>
      <c r="AE49">
        <f t="shared" ref="AE49:AE68" si="105">ABS(T49-Z49)/ABS(Z49)*100</f>
        <v>969.40217867719127</v>
      </c>
      <c r="AF49">
        <f t="shared" ref="AF49:AF68" si="106">ABS(Y49-AA49)/ABS(AA49)*100</f>
        <v>14.865681176978715</v>
      </c>
      <c r="AK49" s="9"/>
      <c r="AM49" s="9"/>
    </row>
    <row r="50" spans="1:39">
      <c r="H50" s="16">
        <v>3500</v>
      </c>
      <c r="I50" s="16">
        <v>4096</v>
      </c>
      <c r="J50" s="16">
        <f t="shared" ref="J50:J68" si="107">2*H50^2</f>
        <v>24500000</v>
      </c>
      <c r="K50" s="16">
        <v>758952.023682</v>
      </c>
      <c r="L50" s="19">
        <f t="shared" ref="L50:L70" si="108">K50*8</f>
        <v>6071616.189456</v>
      </c>
      <c r="M50" s="17">
        <f t="shared" ref="M50:M70" si="109">(H50^2+2*H50)*8/1000000</f>
        <v>98.055999999999997</v>
      </c>
      <c r="N50" s="17">
        <f t="shared" si="96"/>
        <v>2.6702880859375E-2</v>
      </c>
      <c r="O50" s="16">
        <f t="shared" ref="O50:O70" si="110">100*2^20/8</f>
        <v>13107200</v>
      </c>
      <c r="P50" s="17">
        <f t="shared" ref="P50:P68" si="111">J50/L50</f>
        <v>4.0351694236778055</v>
      </c>
      <c r="Q50" s="17">
        <f>2</f>
        <v>2</v>
      </c>
      <c r="R50" s="18">
        <f t="shared" si="97"/>
        <v>6.7072904646633437E-3</v>
      </c>
      <c r="S50" s="18">
        <f t="shared" ref="S50:S68" si="112">$C$29*L50</f>
        <v>0</v>
      </c>
      <c r="T50" s="16">
        <f t="shared" si="98"/>
        <v>6.7072904646633437E-3</v>
      </c>
      <c r="U50" s="16">
        <f t="shared" si="99"/>
        <v>6.7072904646633437E-3</v>
      </c>
      <c r="V50" s="18">
        <f t="shared" si="100"/>
        <v>0.16795343807974311</v>
      </c>
      <c r="W50" s="18">
        <f t="shared" ref="W50:W68" si="113">$E$29*L50</f>
        <v>0</v>
      </c>
      <c r="X50" s="18">
        <f t="shared" si="101"/>
        <v>2.1408347081925205</v>
      </c>
      <c r="Y50" s="16">
        <f t="shared" si="102"/>
        <v>2.3087881462722635</v>
      </c>
      <c r="Z50" s="16">
        <v>2.643E-3</v>
      </c>
      <c r="AA50" s="16">
        <v>2.3123937374999999</v>
      </c>
      <c r="AB50" s="16">
        <f t="shared" si="103"/>
        <v>9.2697692016647757</v>
      </c>
      <c r="AC50" s="16">
        <f t="shared" ref="AC50:AC68" si="114">(L50*8)/Z50/1000000000</f>
        <v>18.377952900358686</v>
      </c>
      <c r="AD50" s="16">
        <f t="shared" si="104"/>
        <v>153.77565133043299</v>
      </c>
      <c r="AE50" s="16">
        <f t="shared" si="105"/>
        <v>153.77565133043299</v>
      </c>
      <c r="AF50" s="16">
        <f t="shared" si="106"/>
        <v>0.15592462344386557</v>
      </c>
      <c r="AK50" s="9"/>
      <c r="AM50" s="9"/>
    </row>
    <row r="51" spans="1:39">
      <c r="B51" t="s">
        <v>92</v>
      </c>
      <c r="C51" t="s">
        <v>93</v>
      </c>
      <c r="H51">
        <v>4500</v>
      </c>
      <c r="I51">
        <v>1024</v>
      </c>
      <c r="J51">
        <f t="shared" si="107"/>
        <v>40500000</v>
      </c>
      <c r="K51">
        <v>2557890.9169919998</v>
      </c>
      <c r="L51" s="3">
        <f t="shared" si="108"/>
        <v>20463127.335935999</v>
      </c>
      <c r="M51" s="9">
        <f t="shared" si="109"/>
        <v>162.072</v>
      </c>
      <c r="N51" s="9">
        <f t="shared" si="96"/>
        <v>3.4332275390625E-2</v>
      </c>
      <c r="O51" s="5">
        <f t="shared" si="110"/>
        <v>13107200</v>
      </c>
      <c r="P51" s="13">
        <f t="shared" si="111"/>
        <v>1.9791696222735498</v>
      </c>
      <c r="Q51" s="9">
        <f>2</f>
        <v>2</v>
      </c>
      <c r="R51" s="1">
        <f t="shared" si="97"/>
        <v>1.1087561788525119E-2</v>
      </c>
      <c r="S51" s="1">
        <f t="shared" si="112"/>
        <v>0</v>
      </c>
      <c r="T51">
        <f t="shared" si="98"/>
        <v>1.1087561788525119E-2</v>
      </c>
      <c r="U51">
        <f t="shared" si="99"/>
        <v>1.1087561788525119E-2</v>
      </c>
      <c r="V51" s="1">
        <f t="shared" si="100"/>
        <v>0.27763731600937125</v>
      </c>
      <c r="W51" s="1">
        <f t="shared" si="113"/>
        <v>0</v>
      </c>
      <c r="X51" s="1">
        <f t="shared" si="101"/>
        <v>8.5390387793286227</v>
      </c>
      <c r="Y51">
        <f t="shared" si="102"/>
        <v>8.8166760953379946</v>
      </c>
      <c r="Z51">
        <v>1.0541999999999999E-2</v>
      </c>
      <c r="AA51">
        <v>8.8725425250000001</v>
      </c>
      <c r="AB51">
        <f t="shared" si="103"/>
        <v>3.8417757541263517</v>
      </c>
      <c r="AC51">
        <f t="shared" si="114"/>
        <v>15.528838805491178</v>
      </c>
      <c r="AD51">
        <f t="shared" si="104"/>
        <v>5.1751260531694196</v>
      </c>
      <c r="AE51">
        <f>ABS(T51-Z51)/ABS(Z51)*100</f>
        <v>5.1751260531694196</v>
      </c>
      <c r="AF51">
        <f t="shared" si="106"/>
        <v>0.62965524825146446</v>
      </c>
      <c r="AK51" s="9"/>
      <c r="AM51" s="9"/>
    </row>
    <row r="52" spans="1:39">
      <c r="A52" s="4" t="s">
        <v>14</v>
      </c>
      <c r="B52">
        <f>AVERAGE(AG3:AG14)</f>
        <v>2.682226278218268</v>
      </c>
      <c r="C52">
        <f>AVERAGE(AH3:AH14)</f>
        <v>0.60063240383991368</v>
      </c>
      <c r="H52">
        <v>5500</v>
      </c>
      <c r="I52">
        <v>1024</v>
      </c>
      <c r="J52">
        <f t="shared" si="107"/>
        <v>60500000</v>
      </c>
      <c r="K52">
        <v>3952667.4296880001</v>
      </c>
      <c r="L52" s="3">
        <f t="shared" si="108"/>
        <v>31621339.437504001</v>
      </c>
      <c r="M52" s="9">
        <f t="shared" si="109"/>
        <v>242.08799999999999</v>
      </c>
      <c r="N52" s="9">
        <f t="shared" si="96"/>
        <v>4.1961669921875E-2</v>
      </c>
      <c r="O52" s="5">
        <f t="shared" si="110"/>
        <v>13107200</v>
      </c>
      <c r="P52" s="13">
        <f t="shared" si="111"/>
        <v>1.9132649367864825</v>
      </c>
      <c r="Q52" s="9">
        <f>2</f>
        <v>2</v>
      </c>
      <c r="R52" s="1">
        <f t="shared" si="97"/>
        <v>1.6562900943352339E-2</v>
      </c>
      <c r="S52" s="1">
        <f t="shared" si="112"/>
        <v>0</v>
      </c>
      <c r="T52">
        <f t="shared" si="98"/>
        <v>1.6562900943352339E-2</v>
      </c>
      <c r="U52">
        <f t="shared" si="99"/>
        <v>1.6562900943352339E-2</v>
      </c>
      <c r="V52" s="1">
        <f t="shared" si="100"/>
        <v>0.41474216342140646</v>
      </c>
      <c r="W52" s="1">
        <f t="shared" si="113"/>
        <v>0</v>
      </c>
      <c r="X52" s="1">
        <f t="shared" si="101"/>
        <v>13.460609603005413</v>
      </c>
      <c r="Y52">
        <f t="shared" si="102"/>
        <v>13.875351766426819</v>
      </c>
      <c r="Z52">
        <v>1.6618000000000001E-2</v>
      </c>
      <c r="AA52">
        <v>13.946268746672207</v>
      </c>
      <c r="AB52">
        <f t="shared" si="103"/>
        <v>3.6406306414731016</v>
      </c>
      <c r="AC52">
        <f t="shared" si="114"/>
        <v>15.222693194128777</v>
      </c>
      <c r="AD52">
        <f t="shared" si="104"/>
        <v>0.33156250239295748</v>
      </c>
      <c r="AE52">
        <f t="shared" si="105"/>
        <v>0.33156250239295748</v>
      </c>
      <c r="AF52">
        <f t="shared" si="106"/>
        <v>0.50850146038028543</v>
      </c>
      <c r="AK52" s="9"/>
      <c r="AM52" s="9"/>
    </row>
    <row r="53" spans="1:39">
      <c r="A53" s="4" t="s">
        <v>13</v>
      </c>
      <c r="B53">
        <f>AVERAGE(AF27:AF45)</f>
        <v>20.414576481614095</v>
      </c>
      <c r="C53">
        <f>AVERAGE(AG27:AG45)</f>
        <v>0.78587757627278743</v>
      </c>
      <c r="H53">
        <v>6500</v>
      </c>
      <c r="I53">
        <v>512</v>
      </c>
      <c r="J53">
        <f t="shared" si="107"/>
        <v>84500000</v>
      </c>
      <c r="K53">
        <v>5482576.6347660003</v>
      </c>
      <c r="L53" s="3">
        <f t="shared" si="108"/>
        <v>43860613.078128003</v>
      </c>
      <c r="M53" s="9">
        <f t="shared" si="109"/>
        <v>338.10399999999998</v>
      </c>
      <c r="N53" s="9">
        <f t="shared" si="96"/>
        <v>4.9591064453125E-2</v>
      </c>
      <c r="O53" s="5">
        <f t="shared" si="110"/>
        <v>13107200</v>
      </c>
      <c r="P53" s="13">
        <f t="shared" si="111"/>
        <v>1.9265576577664771</v>
      </c>
      <c r="Q53" s="9">
        <f>2</f>
        <v>2</v>
      </c>
      <c r="R53" s="1">
        <f t="shared" si="97"/>
        <v>2.3133307929145003E-2</v>
      </c>
      <c r="S53" s="1">
        <f t="shared" si="112"/>
        <v>0</v>
      </c>
      <c r="T53">
        <f t="shared" si="98"/>
        <v>2.3133307929145003E-2</v>
      </c>
      <c r="U53">
        <f t="shared" si="99"/>
        <v>2.3133307929145003E-2</v>
      </c>
      <c r="V53" s="1">
        <f t="shared" si="100"/>
        <v>0.5792679803158487</v>
      </c>
      <c r="W53" s="1">
        <f t="shared" si="113"/>
        <v>0</v>
      </c>
      <c r="X53" s="1">
        <f t="shared" si="101"/>
        <v>18.702131130328077</v>
      </c>
      <c r="Y53">
        <f t="shared" si="102"/>
        <v>19.281399110643925</v>
      </c>
      <c r="Z53">
        <v>2.3088999999999998E-2</v>
      </c>
      <c r="AA53">
        <v>19.307714470000001</v>
      </c>
      <c r="AB53">
        <f t="shared" si="103"/>
        <v>3.6597513967690243</v>
      </c>
      <c r="AC53">
        <f t="shared" si="114"/>
        <v>15.197059405995237</v>
      </c>
      <c r="AD53">
        <f t="shared" si="104"/>
        <v>0.19190059831523396</v>
      </c>
      <c r="AE53">
        <f t="shared" si="105"/>
        <v>0.19190059831523396</v>
      </c>
      <c r="AF53">
        <f t="shared" si="106"/>
        <v>0.13629453344653628</v>
      </c>
      <c r="AK53" s="9"/>
      <c r="AM53" s="9"/>
    </row>
    <row r="54" spans="1:39">
      <c r="A54" s="4" t="s">
        <v>16</v>
      </c>
      <c r="B54">
        <f>AVERAGE(AE51:AE70)</f>
        <v>0.99154901124511152</v>
      </c>
      <c r="C54">
        <f>AVERAGE(AF51:AF70)</f>
        <v>0.19314544867250041</v>
      </c>
      <c r="H54">
        <v>7500</v>
      </c>
      <c r="I54">
        <v>512</v>
      </c>
      <c r="J54">
        <f t="shared" si="107"/>
        <v>112500000</v>
      </c>
      <c r="K54">
        <v>7273703.0136719998</v>
      </c>
      <c r="L54" s="3">
        <f t="shared" si="108"/>
        <v>58189624.109375998</v>
      </c>
      <c r="M54" s="9">
        <f t="shared" si="109"/>
        <v>450.12</v>
      </c>
      <c r="N54" s="9">
        <f t="shared" si="96"/>
        <v>5.7220458984375E-2</v>
      </c>
      <c r="O54" s="5">
        <f t="shared" si="110"/>
        <v>13107200</v>
      </c>
      <c r="P54" s="13">
        <f t="shared" si="111"/>
        <v>1.9333343653937276</v>
      </c>
      <c r="Q54" s="9">
        <f>2</f>
        <v>2</v>
      </c>
      <c r="R54" s="1">
        <f t="shared" si="97"/>
        <v>3.079878274590311E-2</v>
      </c>
      <c r="S54" s="1">
        <f t="shared" si="112"/>
        <v>0</v>
      </c>
      <c r="T54">
        <f t="shared" si="98"/>
        <v>3.079878274590311E-2</v>
      </c>
      <c r="U54">
        <f t="shared" si="99"/>
        <v>3.079878274590311E-2</v>
      </c>
      <c r="V54" s="1">
        <f t="shared" si="100"/>
        <v>0.77121476669269795</v>
      </c>
      <c r="W54" s="1">
        <f t="shared" si="113"/>
        <v>0</v>
      </c>
      <c r="X54" s="1">
        <f t="shared" si="101"/>
        <v>24.777144490692777</v>
      </c>
      <c r="Y54">
        <f t="shared" si="102"/>
        <v>25.548359257385474</v>
      </c>
      <c r="Z54">
        <v>3.0589000000000002E-2</v>
      </c>
      <c r="AA54">
        <v>25.536873699985886</v>
      </c>
      <c r="AB54">
        <f t="shared" si="103"/>
        <v>3.6777926705678512</v>
      </c>
      <c r="AC54">
        <f t="shared" si="114"/>
        <v>15.218444305959919</v>
      </c>
      <c r="AD54">
        <f t="shared" si="104"/>
        <v>0.68581106248360113</v>
      </c>
      <c r="AE54">
        <f t="shared" si="105"/>
        <v>0.68581106248360113</v>
      </c>
      <c r="AF54">
        <f t="shared" si="106"/>
        <v>4.4976364509311799E-2</v>
      </c>
      <c r="AK54" s="9"/>
      <c r="AM54" s="9"/>
    </row>
    <row r="55" spans="1:39">
      <c r="A55" s="4" t="s">
        <v>15</v>
      </c>
      <c r="B55">
        <f>AVERAGE(AE76:AE96)</f>
        <v>12.50229810221315</v>
      </c>
      <c r="C55">
        <f>AVERAGE(AF76:AF96)</f>
        <v>0.14698370039984421</v>
      </c>
      <c r="H55">
        <v>8500</v>
      </c>
      <c r="I55">
        <v>256</v>
      </c>
      <c r="J55">
        <f t="shared" si="107"/>
        <v>144500000</v>
      </c>
      <c r="K55">
        <v>9314407.4726560004</v>
      </c>
      <c r="L55" s="3">
        <f t="shared" si="108"/>
        <v>74515259.781248003</v>
      </c>
      <c r="M55" s="9">
        <f t="shared" si="109"/>
        <v>578.13599999999997</v>
      </c>
      <c r="N55" s="9">
        <f t="shared" si="96"/>
        <v>6.4849853515625E-2</v>
      </c>
      <c r="O55" s="5">
        <f t="shared" si="110"/>
        <v>13107200</v>
      </c>
      <c r="P55" s="13">
        <f t="shared" si="111"/>
        <v>1.939200110476752</v>
      </c>
      <c r="Q55" s="9">
        <f>2</f>
        <v>2</v>
      </c>
      <c r="R55" s="1">
        <f t="shared" si="97"/>
        <v>3.9559325393626665E-2</v>
      </c>
      <c r="S55" s="1">
        <f t="shared" si="112"/>
        <v>0</v>
      </c>
      <c r="T55">
        <f t="shared" si="98"/>
        <v>3.9559325393626665E-2</v>
      </c>
      <c r="U55">
        <f t="shared" si="99"/>
        <v>3.9559325393626665E-2</v>
      </c>
      <c r="V55" s="1">
        <f t="shared" si="100"/>
        <v>0.99058252255195434</v>
      </c>
      <c r="W55" s="1">
        <f t="shared" si="113"/>
        <v>0</v>
      </c>
      <c r="X55" s="1">
        <f t="shared" si="101"/>
        <v>32.070400530255945</v>
      </c>
      <c r="Y55">
        <f t="shared" si="102"/>
        <v>33.060983052807899</v>
      </c>
      <c r="Z55">
        <v>3.9593000000000003E-2</v>
      </c>
      <c r="AA55">
        <v>33.002085266653474</v>
      </c>
      <c r="AB55">
        <f t="shared" si="103"/>
        <v>3.6496350364963503</v>
      </c>
      <c r="AC55">
        <f t="shared" si="114"/>
        <v>15.056249292803878</v>
      </c>
      <c r="AD55">
        <f t="shared" si="104"/>
        <v>8.5051919211319812E-2</v>
      </c>
      <c r="AE55">
        <f t="shared" si="105"/>
        <v>8.5051919211319812E-2</v>
      </c>
      <c r="AF55">
        <f t="shared" si="106"/>
        <v>0.17846686255894742</v>
      </c>
      <c r="AK55" s="9"/>
      <c r="AM55" s="9"/>
    </row>
    <row r="56" spans="1:39">
      <c r="A56" s="4" t="s">
        <v>18</v>
      </c>
      <c r="B56">
        <f>AVERAGE(AD473:AD624)</f>
        <v>35.149682928617359</v>
      </c>
      <c r="C56">
        <f>AVERAGE(AE473:AE624)</f>
        <v>1.709155560048397</v>
      </c>
      <c r="H56">
        <v>9500</v>
      </c>
      <c r="I56">
        <v>256</v>
      </c>
      <c r="J56">
        <f t="shared" si="107"/>
        <v>180500000</v>
      </c>
      <c r="K56">
        <v>11593364.179687999</v>
      </c>
      <c r="L56" s="3">
        <f t="shared" si="108"/>
        <v>92746913.437503994</v>
      </c>
      <c r="M56" s="9">
        <f t="shared" si="109"/>
        <v>722.15200000000004</v>
      </c>
      <c r="N56" s="9">
        <f t="shared" si="96"/>
        <v>7.2479248046875E-2</v>
      </c>
      <c r="O56" s="5">
        <f t="shared" si="110"/>
        <v>13107200</v>
      </c>
      <c r="P56" s="13">
        <f t="shared" si="111"/>
        <v>1.946156408985265</v>
      </c>
      <c r="Q56" s="9">
        <f>2</f>
        <v>2</v>
      </c>
      <c r="R56" s="1">
        <f t="shared" si="97"/>
        <v>4.9414935872315657E-2</v>
      </c>
      <c r="S56" s="1">
        <f t="shared" si="112"/>
        <v>0</v>
      </c>
      <c r="T56">
        <f t="shared" si="98"/>
        <v>4.9414935872315657E-2</v>
      </c>
      <c r="U56">
        <f t="shared" si="99"/>
        <v>4.9414935872315657E-2</v>
      </c>
      <c r="V56" s="1">
        <f t="shared" si="100"/>
        <v>1.2373712478936176</v>
      </c>
      <c r="W56" s="1">
        <f t="shared" si="113"/>
        <v>0</v>
      </c>
      <c r="X56" s="1">
        <f t="shared" si="101"/>
        <v>40.192288392172856</v>
      </c>
      <c r="Y56">
        <f t="shared" si="102"/>
        <v>41.429659640066475</v>
      </c>
      <c r="Z56">
        <v>4.9619999999999997E-2</v>
      </c>
      <c r="AA56">
        <v>41.297823818190842</v>
      </c>
      <c r="AB56">
        <f t="shared" si="103"/>
        <v>3.6376461104393392</v>
      </c>
      <c r="AC56">
        <f t="shared" si="114"/>
        <v>14.953150090689883</v>
      </c>
      <c r="AD56">
        <f t="shared" si="104"/>
        <v>0.41326910053272897</v>
      </c>
      <c r="AE56">
        <f t="shared" si="105"/>
        <v>0.41326910053272897</v>
      </c>
      <c r="AF56">
        <f t="shared" si="106"/>
        <v>0.31923188605778802</v>
      </c>
    </row>
    <row r="57" spans="1:39">
      <c r="A57" s="4" t="s">
        <v>17</v>
      </c>
      <c r="B57">
        <f>AVERAGE(BD474:BD627)</f>
        <v>40.415224157701367</v>
      </c>
      <c r="C57">
        <f>AVERAGE(BE474:BE627)</f>
        <v>2.5230702893336203</v>
      </c>
      <c r="H57">
        <v>10500</v>
      </c>
      <c r="I57">
        <v>256</v>
      </c>
      <c r="J57">
        <f t="shared" si="107"/>
        <v>220500000</v>
      </c>
      <c r="K57">
        <v>14127516.808594</v>
      </c>
      <c r="L57" s="3">
        <f t="shared" si="108"/>
        <v>113020134.468752</v>
      </c>
      <c r="M57" s="9">
        <f t="shared" si="109"/>
        <v>882.16800000000001</v>
      </c>
      <c r="N57" s="9">
        <f t="shared" si="96"/>
        <v>8.0108642578125E-2</v>
      </c>
      <c r="O57" s="5">
        <f t="shared" si="110"/>
        <v>13107200</v>
      </c>
      <c r="P57" s="13">
        <f t="shared" si="111"/>
        <v>1.9509798058235741</v>
      </c>
      <c r="Q57" s="9">
        <f>2</f>
        <v>2</v>
      </c>
      <c r="R57" s="1">
        <f t="shared" si="97"/>
        <v>6.0365614181970097E-2</v>
      </c>
      <c r="S57" s="1">
        <f t="shared" si="112"/>
        <v>0</v>
      </c>
      <c r="T57">
        <f t="shared" si="98"/>
        <v>6.0365614181970097E-2</v>
      </c>
      <c r="U57">
        <f t="shared" si="99"/>
        <v>6.0365614181970097E-2</v>
      </c>
      <c r="V57" s="1">
        <f t="shared" si="100"/>
        <v>1.5115809427176881</v>
      </c>
      <c r="W57" s="1">
        <f t="shared" si="113"/>
        <v>0</v>
      </c>
      <c r="X57" s="1">
        <f t="shared" si="101"/>
        <v>50.325410677261175</v>
      </c>
      <c r="Y57">
        <f t="shared" si="102"/>
        <v>51.836991619978861</v>
      </c>
      <c r="Z57">
        <v>6.2129999999999998E-2</v>
      </c>
      <c r="AA57">
        <v>51.668639357116227</v>
      </c>
      <c r="AB57">
        <f t="shared" si="103"/>
        <v>3.5490101400289715</v>
      </c>
      <c r="AC57">
        <f t="shared" si="114"/>
        <v>14.552729369869887</v>
      </c>
      <c r="AD57">
        <f t="shared" si="104"/>
        <v>2.8398290971026898</v>
      </c>
      <c r="AE57">
        <f t="shared" si="105"/>
        <v>2.8398290971026898</v>
      </c>
      <c r="AF57">
        <f t="shared" si="106"/>
        <v>0.32583064883717833</v>
      </c>
    </row>
    <row r="58" spans="1:39">
      <c r="H58">
        <v>11500</v>
      </c>
      <c r="I58">
        <v>256</v>
      </c>
      <c r="J58">
        <f t="shared" si="107"/>
        <v>264500000</v>
      </c>
      <c r="K58">
        <v>17020829.195312001</v>
      </c>
      <c r="L58" s="3">
        <f t="shared" si="108"/>
        <v>136166633.56249601</v>
      </c>
      <c r="M58" s="9">
        <f t="shared" si="109"/>
        <v>1058.184</v>
      </c>
      <c r="N58" s="9">
        <f t="shared" si="96"/>
        <v>8.7738037109375E-2</v>
      </c>
      <c r="O58" s="5">
        <f t="shared" si="110"/>
        <v>13107200</v>
      </c>
      <c r="P58" s="13">
        <f t="shared" si="111"/>
        <v>1.9424729324647891</v>
      </c>
      <c r="Q58" s="9">
        <f>2</f>
        <v>2</v>
      </c>
      <c r="R58" s="1">
        <f t="shared" si="97"/>
        <v>7.2411360322589977E-2</v>
      </c>
      <c r="S58" s="1">
        <f t="shared" si="112"/>
        <v>0</v>
      </c>
      <c r="T58">
        <f t="shared" si="98"/>
        <v>7.2411360322589977E-2</v>
      </c>
      <c r="U58">
        <f t="shared" si="99"/>
        <v>7.2411360322589977E-2</v>
      </c>
      <c r="V58" s="1">
        <f t="shared" si="100"/>
        <v>1.8132116070241655</v>
      </c>
      <c r="W58" s="1">
        <f t="shared" si="113"/>
        <v>0</v>
      </c>
      <c r="X58" s="1">
        <f t="shared" si="101"/>
        <v>58.880649492217451</v>
      </c>
      <c r="Y58">
        <f t="shared" si="102"/>
        <v>60.693861099241616</v>
      </c>
      <c r="Z58">
        <v>7.2692000000000007E-2</v>
      </c>
      <c r="AA58">
        <v>60.80087160001284</v>
      </c>
      <c r="AB58">
        <f t="shared" si="103"/>
        <v>3.6386397402740327</v>
      </c>
      <c r="AC58">
        <f t="shared" si="114"/>
        <v>14.985597706762338</v>
      </c>
      <c r="AD58">
        <f t="shared" si="104"/>
        <v>0.3860667988362268</v>
      </c>
      <c r="AE58">
        <f t="shared" si="105"/>
        <v>0.3860667988362268</v>
      </c>
      <c r="AF58">
        <f t="shared" si="106"/>
        <v>0.17600159003510357</v>
      </c>
    </row>
    <row r="59" spans="1:39">
      <c r="H59">
        <v>12500</v>
      </c>
      <c r="I59">
        <v>128</v>
      </c>
      <c r="J59">
        <f t="shared" si="107"/>
        <v>312500000</v>
      </c>
      <c r="K59">
        <v>20081215.546875</v>
      </c>
      <c r="L59" s="3">
        <f t="shared" si="108"/>
        <v>160649724.375</v>
      </c>
      <c r="M59" s="9">
        <f t="shared" si="109"/>
        <v>1250.2</v>
      </c>
      <c r="N59" s="9">
        <f t="shared" si="96"/>
        <v>9.5367431640625E-2</v>
      </c>
      <c r="O59" s="5">
        <f t="shared" si="110"/>
        <v>13107200</v>
      </c>
      <c r="P59" s="13">
        <f t="shared" si="111"/>
        <v>1.9452258708551551</v>
      </c>
      <c r="Q59" s="9">
        <f>2</f>
        <v>2</v>
      </c>
      <c r="R59" s="1">
        <f t="shared" si="97"/>
        <v>8.5552174294175304E-2</v>
      </c>
      <c r="S59" s="1">
        <f t="shared" si="112"/>
        <v>0</v>
      </c>
      <c r="T59">
        <f t="shared" si="98"/>
        <v>8.5552174294175304E-2</v>
      </c>
      <c r="U59">
        <f t="shared" si="99"/>
        <v>8.5552174294175304E-2</v>
      </c>
      <c r="V59" s="1">
        <f t="shared" si="100"/>
        <v>2.1422632408130498</v>
      </c>
      <c r="W59" s="1">
        <f t="shared" si="113"/>
        <v>0</v>
      </c>
      <c r="X59" s="1">
        <f t="shared" si="101"/>
        <v>68.535870726290412</v>
      </c>
      <c r="Y59">
        <f t="shared" si="102"/>
        <v>70.678133967103463</v>
      </c>
      <c r="Z59">
        <v>8.4612000000000007E-2</v>
      </c>
      <c r="AA59">
        <v>70.692385866676076</v>
      </c>
      <c r="AB59">
        <f t="shared" si="103"/>
        <v>3.6933295513638726</v>
      </c>
      <c r="AC59">
        <f t="shared" si="114"/>
        <v>15.189308785987803</v>
      </c>
      <c r="AD59">
        <f t="shared" si="104"/>
        <v>1.1111595213152947</v>
      </c>
      <c r="AE59">
        <f t="shared" si="105"/>
        <v>1.1111595213152947</v>
      </c>
      <c r="AF59">
        <f t="shared" si="106"/>
        <v>2.0160445001095623E-2</v>
      </c>
    </row>
    <row r="60" spans="1:39">
      <c r="B60">
        <v>2.2816162867590199E-3</v>
      </c>
      <c r="C60">
        <v>0.51382593232106599</v>
      </c>
      <c r="D60">
        <v>7.4945774418343603E-2</v>
      </c>
      <c r="E60">
        <v>3.78944074803732</v>
      </c>
      <c r="F60">
        <v>87.266622690437302</v>
      </c>
      <c r="H60">
        <v>13500</v>
      </c>
      <c r="I60">
        <v>128</v>
      </c>
      <c r="J60">
        <f t="shared" si="107"/>
        <v>364500000</v>
      </c>
      <c r="K60">
        <v>23360490.03125</v>
      </c>
      <c r="L60" s="3">
        <f t="shared" si="108"/>
        <v>186883920.25</v>
      </c>
      <c r="M60" s="9">
        <f t="shared" si="109"/>
        <v>1458.2159999999999</v>
      </c>
      <c r="N60" s="9">
        <f t="shared" si="96"/>
        <v>0.102996826171875</v>
      </c>
      <c r="O60" s="5">
        <f t="shared" si="110"/>
        <v>13107200</v>
      </c>
      <c r="P60" s="13">
        <f>J60/L60</f>
        <v>1.950408571868558</v>
      </c>
      <c r="Q60" s="9">
        <f>2</f>
        <v>2</v>
      </c>
      <c r="R60" s="1">
        <f t="shared" si="97"/>
        <v>9.9788056096726072E-2</v>
      </c>
      <c r="S60" s="1">
        <f t="shared" si="112"/>
        <v>0</v>
      </c>
      <c r="T60">
        <f t="shared" si="98"/>
        <v>9.9788056096726072E-2</v>
      </c>
      <c r="U60">
        <f t="shared" si="99"/>
        <v>9.9788056096726072E-2</v>
      </c>
      <c r="V60" s="1">
        <f t="shared" si="100"/>
        <v>2.4987358440843415</v>
      </c>
      <c r="W60" s="1">
        <f t="shared" si="113"/>
        <v>0</v>
      </c>
      <c r="X60" s="1">
        <f t="shared" si="101"/>
        <v>80.213666408474126</v>
      </c>
      <c r="Y60">
        <f t="shared" si="102"/>
        <v>82.712402252558462</v>
      </c>
      <c r="Z60">
        <v>9.9029000000000006E-2</v>
      </c>
      <c r="AA60">
        <v>82.720724227254721</v>
      </c>
      <c r="AB60">
        <f t="shared" si="103"/>
        <v>3.6807399852568441</v>
      </c>
      <c r="AC60">
        <f t="shared" si="114"/>
        <v>15.097308485393167</v>
      </c>
      <c r="AD60">
        <f t="shared" si="104"/>
        <v>0.76649880007479188</v>
      </c>
      <c r="AE60">
        <f t="shared" si="105"/>
        <v>0.76649880007479188</v>
      </c>
      <c r="AF60">
        <f t="shared" si="106"/>
        <v>1.0060326204828463E-2</v>
      </c>
    </row>
    <row r="61" spans="1:39">
      <c r="A61" t="s">
        <v>95</v>
      </c>
      <c r="B61">
        <v>0</v>
      </c>
      <c r="C61">
        <v>0.28166506009874098</v>
      </c>
      <c r="D61">
        <v>3.6860572982513302</v>
      </c>
      <c r="E61">
        <v>0.52832902074319199</v>
      </c>
      <c r="F61">
        <v>87.222425083052798</v>
      </c>
      <c r="H61">
        <v>14500</v>
      </c>
      <c r="I61">
        <v>128</v>
      </c>
      <c r="J61">
        <f t="shared" si="107"/>
        <v>420500000</v>
      </c>
      <c r="K61">
        <v>26935266.804687999</v>
      </c>
      <c r="L61" s="3">
        <f t="shared" si="108"/>
        <v>215482134.43750399</v>
      </c>
      <c r="M61" s="9">
        <f t="shared" si="109"/>
        <v>1682.232</v>
      </c>
      <c r="N61" s="9">
        <f t="shared" si="96"/>
        <v>0.110626220703125</v>
      </c>
      <c r="O61" s="5">
        <f t="shared" si="110"/>
        <v>13107200</v>
      </c>
      <c r="P61" s="13">
        <f t="shared" si="111"/>
        <v>1.9514378818349651</v>
      </c>
      <c r="Q61" s="9">
        <f>2</f>
        <v>2</v>
      </c>
      <c r="R61" s="1">
        <f t="shared" si="97"/>
        <v>0.11511900573024229</v>
      </c>
      <c r="S61" s="1">
        <f t="shared" si="112"/>
        <v>0</v>
      </c>
      <c r="T61">
        <f t="shared" si="98"/>
        <v>0.11511900573024229</v>
      </c>
      <c r="U61">
        <f t="shared" si="99"/>
        <v>0.11511900573024229</v>
      </c>
      <c r="V61" s="1">
        <f t="shared" si="100"/>
        <v>2.8826294168380402</v>
      </c>
      <c r="W61" s="1">
        <f t="shared" si="113"/>
        <v>0</v>
      </c>
      <c r="X61" s="1">
        <f t="shared" si="101"/>
        <v>92.262442906530779</v>
      </c>
      <c r="Y61">
        <f t="shared" si="102"/>
        <v>95.145072323368822</v>
      </c>
      <c r="Z61">
        <v>0.11390400000000001</v>
      </c>
      <c r="AA61">
        <v>95.080925907674782</v>
      </c>
      <c r="AB61">
        <f t="shared" si="103"/>
        <v>3.6917052956875964</v>
      </c>
      <c r="AC61">
        <f t="shared" si="114"/>
        <v>15.134297965831156</v>
      </c>
      <c r="AD61">
        <f t="shared" si="104"/>
        <v>1.0666927678064759</v>
      </c>
      <c r="AE61">
        <f t="shared" si="105"/>
        <v>1.0666927678064759</v>
      </c>
      <c r="AF61">
        <f t="shared" si="106"/>
        <v>6.746507260176178E-2</v>
      </c>
    </row>
    <row r="62" spans="1:39">
      <c r="B62">
        <v>0.27376695774136101</v>
      </c>
      <c r="C62">
        <v>0</v>
      </c>
      <c r="D62">
        <v>0.68552423706017596</v>
      </c>
      <c r="E62">
        <v>0</v>
      </c>
      <c r="F62">
        <v>81.000178138196006</v>
      </c>
      <c r="H62">
        <v>15500</v>
      </c>
      <c r="I62">
        <v>128</v>
      </c>
      <c r="J62">
        <f t="shared" si="107"/>
        <v>480500000</v>
      </c>
      <c r="K62">
        <v>30737601.8125</v>
      </c>
      <c r="L62" s="3">
        <f t="shared" si="108"/>
        <v>245900814.5</v>
      </c>
      <c r="M62" s="9">
        <f t="shared" si="109"/>
        <v>1922.248</v>
      </c>
      <c r="N62" s="9">
        <f t="shared" si="96"/>
        <v>0.118255615234375</v>
      </c>
      <c r="O62" s="5">
        <f t="shared" si="110"/>
        <v>13107200</v>
      </c>
      <c r="P62" s="13">
        <f t="shared" si="111"/>
        <v>1.9540398878995986</v>
      </c>
      <c r="Q62" s="9">
        <f>2</f>
        <v>2</v>
      </c>
      <c r="R62" s="1">
        <f t="shared" si="97"/>
        <v>0.13154502319472394</v>
      </c>
      <c r="S62" s="1">
        <f t="shared" si="112"/>
        <v>0</v>
      </c>
      <c r="T62">
        <f t="shared" si="98"/>
        <v>0.13154502319472394</v>
      </c>
      <c r="U62">
        <f t="shared" si="99"/>
        <v>0.13154502319472394</v>
      </c>
      <c r="V62" s="1">
        <f t="shared" si="100"/>
        <v>3.2939439590741455</v>
      </c>
      <c r="W62" s="1">
        <f t="shared" si="113"/>
        <v>0</v>
      </c>
      <c r="X62" s="1">
        <f t="shared" si="101"/>
        <v>106.17341349998456</v>
      </c>
      <c r="Y62">
        <f t="shared" si="102"/>
        <v>109.4673574590587</v>
      </c>
      <c r="Z62">
        <v>0.131078</v>
      </c>
      <c r="AA62">
        <v>109.45762017140984</v>
      </c>
      <c r="AB62">
        <f t="shared" si="103"/>
        <v>3.6657562672607149</v>
      </c>
      <c r="AC62">
        <f t="shared" si="114"/>
        <v>15.007907627519494</v>
      </c>
      <c r="AD62">
        <f t="shared" si="104"/>
        <v>0.35629411092932622</v>
      </c>
      <c r="AE62">
        <f t="shared" si="105"/>
        <v>0.35629411092932622</v>
      </c>
      <c r="AF62">
        <f t="shared" si="106"/>
        <v>8.8959431363591617E-3</v>
      </c>
    </row>
    <row r="63" spans="1:39">
      <c r="B63">
        <v>0</v>
      </c>
      <c r="C63">
        <v>0.26749003382915698</v>
      </c>
      <c r="D63">
        <v>0.55098920367558202</v>
      </c>
      <c r="E63">
        <v>2.9097222435651502</v>
      </c>
      <c r="F63">
        <v>80.641480937694098</v>
      </c>
      <c r="H63">
        <v>16500</v>
      </c>
      <c r="I63">
        <v>128</v>
      </c>
      <c r="J63">
        <f t="shared" si="107"/>
        <v>544500000</v>
      </c>
      <c r="K63">
        <v>34721544.210937999</v>
      </c>
      <c r="L63" s="3">
        <f t="shared" si="108"/>
        <v>277772353.68750399</v>
      </c>
      <c r="M63" s="9">
        <f t="shared" si="109"/>
        <v>2178.2640000000001</v>
      </c>
      <c r="N63" s="9">
        <f t="shared" si="96"/>
        <v>0.125885009765625</v>
      </c>
      <c r="O63" s="5">
        <f t="shared" si="110"/>
        <v>13107200</v>
      </c>
      <c r="P63" s="13">
        <f t="shared" si="111"/>
        <v>1.9602382770337419</v>
      </c>
      <c r="Q63" s="9">
        <f>2</f>
        <v>2</v>
      </c>
      <c r="R63" s="1">
        <f t="shared" si="97"/>
        <v>0.14906610849017105</v>
      </c>
      <c r="S63" s="1">
        <f t="shared" si="112"/>
        <v>0</v>
      </c>
      <c r="T63">
        <f t="shared" si="98"/>
        <v>0.14906610849017105</v>
      </c>
      <c r="U63">
        <f t="shared" si="99"/>
        <v>0.14906610849017105</v>
      </c>
      <c r="V63" s="1">
        <f t="shared" si="100"/>
        <v>3.7326794707926583</v>
      </c>
      <c r="W63" s="1">
        <f t="shared" si="113"/>
        <v>0</v>
      </c>
      <c r="X63" s="1">
        <f t="shared" si="101"/>
        <v>120.74048553635774</v>
      </c>
      <c r="Y63">
        <f t="shared" si="102"/>
        <v>124.4731650071504</v>
      </c>
      <c r="Z63">
        <v>0.149062</v>
      </c>
      <c r="AA63">
        <v>124.18004485878846</v>
      </c>
      <c r="AB63">
        <f t="shared" si="103"/>
        <v>3.6528424414002227</v>
      </c>
      <c r="AC63">
        <f t="shared" si="114"/>
        <v>14.907748651568017</v>
      </c>
      <c r="AD63">
        <f t="shared" si="104"/>
        <v>2.7562290664591305E-3</v>
      </c>
      <c r="AE63">
        <f t="shared" si="105"/>
        <v>2.7562290664591305E-3</v>
      </c>
      <c r="AF63">
        <f t="shared" si="106"/>
        <v>0.23604448580708612</v>
      </c>
    </row>
    <row r="64" spans="1:39">
      <c r="B64">
        <v>4.1488207600696499E-2</v>
      </c>
      <c r="C64">
        <v>0.17178410875729599</v>
      </c>
      <c r="D64">
        <v>0</v>
      </c>
      <c r="E64">
        <v>1.22997722144829</v>
      </c>
      <c r="F64">
        <v>89.563524771226994</v>
      </c>
      <c r="H64">
        <v>17500</v>
      </c>
      <c r="I64">
        <v>64</v>
      </c>
      <c r="J64">
        <f t="shared" si="107"/>
        <v>612500000</v>
      </c>
      <c r="K64">
        <v>38971845.46875</v>
      </c>
      <c r="L64" s="3">
        <f t="shared" si="108"/>
        <v>311774763.75</v>
      </c>
      <c r="M64" s="9">
        <f t="shared" si="109"/>
        <v>2450.2800000000002</v>
      </c>
      <c r="N64" s="9">
        <f t="shared" si="96"/>
        <v>0.133514404296875</v>
      </c>
      <c r="O64" s="5">
        <f t="shared" si="110"/>
        <v>13107200</v>
      </c>
      <c r="P64" s="13">
        <f t="shared" si="111"/>
        <v>1.964559262696258</v>
      </c>
      <c r="Q64" s="9">
        <f>2</f>
        <v>2</v>
      </c>
      <c r="R64" s="1">
        <f t="shared" si="97"/>
        <v>0.16768226161658359</v>
      </c>
      <c r="S64" s="1">
        <f t="shared" si="112"/>
        <v>0</v>
      </c>
      <c r="T64">
        <f t="shared" si="98"/>
        <v>0.16768226161658359</v>
      </c>
      <c r="U64">
        <f t="shared" si="99"/>
        <v>0.16768226161658359</v>
      </c>
      <c r="V64" s="1">
        <f t="shared" si="100"/>
        <v>4.1988359519935781</v>
      </c>
      <c r="W64" s="1">
        <f t="shared" si="113"/>
        <v>0</v>
      </c>
      <c r="X64" s="1">
        <f t="shared" si="101"/>
        <v>135.39503776512015</v>
      </c>
      <c r="Y64">
        <f t="shared" si="102"/>
        <v>139.59387371711372</v>
      </c>
      <c r="Z64">
        <v>0.167154</v>
      </c>
      <c r="AA64">
        <v>139.14827593340763</v>
      </c>
      <c r="AB64">
        <f t="shared" si="103"/>
        <v>3.6642856288213266</v>
      </c>
      <c r="AC64">
        <f t="shared" si="114"/>
        <v>14.921558024336839</v>
      </c>
      <c r="AD64">
        <f t="shared" si="104"/>
        <v>0.31603288978043714</v>
      </c>
      <c r="AE64">
        <f t="shared" si="105"/>
        <v>0.31603288978043714</v>
      </c>
      <c r="AF64">
        <f t="shared" si="106"/>
        <v>0.32023234259786421</v>
      </c>
    </row>
    <row r="65" spans="1:32">
      <c r="B65">
        <v>0</v>
      </c>
      <c r="C65">
        <v>0.28332494962163002</v>
      </c>
      <c r="D65">
        <v>0.39166437078913202</v>
      </c>
      <c r="E65">
        <v>0.69325159241990397</v>
      </c>
      <c r="F65">
        <v>89.297017495508896</v>
      </c>
      <c r="H65">
        <v>18500</v>
      </c>
      <c r="I65">
        <v>64</v>
      </c>
      <c r="J65">
        <f t="shared" si="107"/>
        <v>684500000</v>
      </c>
      <c r="K65">
        <v>43523275.59375</v>
      </c>
      <c r="L65" s="3">
        <f t="shared" si="108"/>
        <v>348186204.75</v>
      </c>
      <c r="M65" s="9">
        <f t="shared" si="109"/>
        <v>2738.2959999999998</v>
      </c>
      <c r="N65" s="9">
        <f t="shared" si="96"/>
        <v>0.141143798828125</v>
      </c>
      <c r="O65" s="5">
        <f t="shared" si="110"/>
        <v>13107200</v>
      </c>
      <c r="P65" s="13">
        <f t="shared" si="111"/>
        <v>1.9659021255350295</v>
      </c>
      <c r="Q65" s="9">
        <f>2</f>
        <v>2</v>
      </c>
      <c r="R65" s="1">
        <f t="shared" si="97"/>
        <v>0.1873934825739616</v>
      </c>
      <c r="S65" s="1">
        <f t="shared" si="112"/>
        <v>0</v>
      </c>
      <c r="T65">
        <f t="shared" si="98"/>
        <v>0.1873934825739616</v>
      </c>
      <c r="U65">
        <f t="shared" si="99"/>
        <v>0.1873934825739616</v>
      </c>
      <c r="V65" s="1">
        <f t="shared" si="100"/>
        <v>4.6924134026769044</v>
      </c>
      <c r="W65" s="1">
        <f t="shared" si="113"/>
        <v>0</v>
      </c>
      <c r="X65" s="1">
        <f t="shared" si="101"/>
        <v>150.69840142076953</v>
      </c>
      <c r="Y65">
        <f t="shared" si="102"/>
        <v>155.39081482344642</v>
      </c>
      <c r="Z65">
        <v>0.18604699999999999</v>
      </c>
      <c r="AA65">
        <v>154.79482493999998</v>
      </c>
      <c r="AB65">
        <f t="shared" si="103"/>
        <v>3.6791778421581642</v>
      </c>
      <c r="AC65">
        <f t="shared" si="114"/>
        <v>14.971967502835307</v>
      </c>
      <c r="AD65">
        <f t="shared" si="104"/>
        <v>0.72373248370659593</v>
      </c>
      <c r="AE65">
        <f t="shared" si="105"/>
        <v>0.72373248370659593</v>
      </c>
      <c r="AF65">
        <f t="shared" si="106"/>
        <v>0.38501925608782273</v>
      </c>
    </row>
    <row r="66" spans="1:32">
      <c r="H66">
        <v>19500</v>
      </c>
      <c r="I66">
        <v>64</v>
      </c>
      <c r="J66">
        <f>2*H66^2</f>
        <v>760500000</v>
      </c>
      <c r="K66">
        <v>48332494.734375</v>
      </c>
      <c r="L66" s="3">
        <f t="shared" si="108"/>
        <v>386659957.875</v>
      </c>
      <c r="M66" s="9">
        <f t="shared" si="109"/>
        <v>3042.3119999999999</v>
      </c>
      <c r="N66" s="9">
        <f t="shared" si="96"/>
        <v>0.148773193359375</v>
      </c>
      <c r="O66" s="5">
        <f t="shared" si="110"/>
        <v>13107200</v>
      </c>
      <c r="P66" s="13">
        <f t="shared" si="111"/>
        <v>1.9668444702149779</v>
      </c>
      <c r="Q66" s="9">
        <f>2</f>
        <v>2</v>
      </c>
      <c r="R66" s="1">
        <f t="shared" si="97"/>
        <v>0.20819977136230503</v>
      </c>
      <c r="S66" s="1">
        <f t="shared" si="112"/>
        <v>0</v>
      </c>
      <c r="T66">
        <f t="shared" si="98"/>
        <v>0.20819977136230503</v>
      </c>
      <c r="U66">
        <f t="shared" si="99"/>
        <v>0.20819977136230503</v>
      </c>
      <c r="V66" s="1">
        <f t="shared" si="100"/>
        <v>5.2134118228426383</v>
      </c>
      <c r="W66" s="1">
        <f t="shared" si="113"/>
        <v>0</v>
      </c>
      <c r="X66" s="1">
        <f t="shared" si="101"/>
        <v>168.50143057376363</v>
      </c>
      <c r="Y66">
        <f t="shared" si="102"/>
        <v>173.71484239660626</v>
      </c>
      <c r="Z66">
        <v>0.20802599999999999</v>
      </c>
      <c r="AA66">
        <v>173.67744029993065</v>
      </c>
      <c r="AB66">
        <f t="shared" si="103"/>
        <v>3.6557930258717661</v>
      </c>
      <c r="AC66">
        <f t="shared" si="114"/>
        <v>14.869678131579708</v>
      </c>
      <c r="AD66">
        <f t="shared" si="104"/>
        <v>8.3533482499801137E-2</v>
      </c>
      <c r="AE66">
        <f t="shared" si="105"/>
        <v>8.3533482499801137E-2</v>
      </c>
      <c r="AF66">
        <f t="shared" si="106"/>
        <v>2.1535379961274845E-2</v>
      </c>
    </row>
    <row r="67" spans="1:32">
      <c r="B67">
        <v>2.2816162867590199E-3</v>
      </c>
      <c r="C67">
        <v>0.51382593232106599</v>
      </c>
      <c r="D67">
        <v>7.4945774418343603E-2</v>
      </c>
      <c r="E67">
        <v>3.78944074803732</v>
      </c>
      <c r="F67">
        <v>87.266622690437302</v>
      </c>
      <c r="H67">
        <v>20500</v>
      </c>
      <c r="I67">
        <v>64</v>
      </c>
      <c r="J67">
        <f t="shared" si="107"/>
        <v>840500000</v>
      </c>
      <c r="K67">
        <v>53391691.328125</v>
      </c>
      <c r="L67" s="3">
        <f t="shared" si="108"/>
        <v>427133530.625</v>
      </c>
      <c r="M67" s="9">
        <f t="shared" si="109"/>
        <v>3362.328</v>
      </c>
      <c r="N67" s="9">
        <f t="shared" si="96"/>
        <v>0.156402587890625</v>
      </c>
      <c r="O67" s="5">
        <f t="shared" si="110"/>
        <v>13107200</v>
      </c>
      <c r="P67" s="13">
        <f t="shared" si="111"/>
        <v>1.9677687180637506</v>
      </c>
      <c r="Q67" s="9">
        <f>2</f>
        <v>2</v>
      </c>
      <c r="R67" s="1">
        <f t="shared" si="97"/>
        <v>0.23010112798161392</v>
      </c>
      <c r="S67" s="1">
        <f t="shared" si="112"/>
        <v>0</v>
      </c>
      <c r="T67">
        <f t="shared" si="98"/>
        <v>0.23010112798161392</v>
      </c>
      <c r="U67">
        <f t="shared" si="99"/>
        <v>0.23010112798161392</v>
      </c>
      <c r="V67" s="1">
        <f t="shared" si="100"/>
        <v>5.7618312124907796</v>
      </c>
      <c r="W67" s="1">
        <f t="shared" si="113"/>
        <v>0</v>
      </c>
      <c r="X67" s="1">
        <f t="shared" si="101"/>
        <v>189.78341737779326</v>
      </c>
      <c r="Y67">
        <f t="shared" si="102"/>
        <v>195.54524859028405</v>
      </c>
      <c r="Z67">
        <v>0.23430000000000001</v>
      </c>
      <c r="AA67">
        <v>195.41160692305891</v>
      </c>
      <c r="AB67">
        <f t="shared" si="103"/>
        <v>3.5872812633376014</v>
      </c>
      <c r="AC67">
        <f t="shared" si="114"/>
        <v>14.584158109261629</v>
      </c>
      <c r="AD67">
        <f t="shared" si="104"/>
        <v>1.7920921973478832</v>
      </c>
      <c r="AE67">
        <f t="shared" si="105"/>
        <v>1.7920921973478832</v>
      </c>
      <c r="AF67">
        <f t="shared" si="106"/>
        <v>6.8389830742118851E-2</v>
      </c>
    </row>
    <row r="68" spans="1:32">
      <c r="A68" t="s">
        <v>96</v>
      </c>
      <c r="B68">
        <v>0.36855770803661703</v>
      </c>
      <c r="C68">
        <v>7.6758436186130496E-3</v>
      </c>
      <c r="D68">
        <v>2.8046390791881501</v>
      </c>
      <c r="E68">
        <v>0.63737016251010703</v>
      </c>
      <c r="F68">
        <v>89.140143916268002</v>
      </c>
      <c r="H68">
        <v>21500</v>
      </c>
      <c r="I68">
        <v>64</v>
      </c>
      <c r="J68">
        <f t="shared" si="107"/>
        <v>924500000</v>
      </c>
      <c r="K68">
        <v>58782399.28125</v>
      </c>
      <c r="L68" s="3">
        <f t="shared" si="108"/>
        <v>470259194.25</v>
      </c>
      <c r="M68" s="9">
        <f t="shared" si="109"/>
        <v>3698.3440000000001</v>
      </c>
      <c r="N68" s="9">
        <f t="shared" si="96"/>
        <v>0.164031982421875</v>
      </c>
      <c r="O68" s="5">
        <f t="shared" si="110"/>
        <v>13107200</v>
      </c>
      <c r="P68" s="13">
        <f t="shared" si="111"/>
        <v>1.9659371072466809</v>
      </c>
      <c r="Q68" s="9">
        <f>2</f>
        <v>2</v>
      </c>
      <c r="R68" s="1">
        <f t="shared" si="97"/>
        <v>0.25309755243188825</v>
      </c>
      <c r="S68" s="1">
        <f t="shared" si="112"/>
        <v>0</v>
      </c>
      <c r="T68">
        <f t="shared" si="98"/>
        <v>0.25309755243188825</v>
      </c>
      <c r="U68">
        <f t="shared" si="99"/>
        <v>0.25309755243188825</v>
      </c>
      <c r="V68" s="1">
        <f t="shared" si="100"/>
        <v>6.3376715716213265</v>
      </c>
      <c r="W68" s="1">
        <f t="shared" si="113"/>
        <v>0</v>
      </c>
      <c r="X68" s="1">
        <f t="shared" si="101"/>
        <v>208.92942948431866</v>
      </c>
      <c r="Y68">
        <f t="shared" si="102"/>
        <v>215.26710105593997</v>
      </c>
      <c r="Z68">
        <v>0.25793700000000003</v>
      </c>
      <c r="AA68">
        <v>215.59479904289401</v>
      </c>
      <c r="AB68">
        <f t="shared" si="103"/>
        <v>3.58420854704831</v>
      </c>
      <c r="AC68">
        <f t="shared" si="114"/>
        <v>14.585241954430732</v>
      </c>
      <c r="AD68">
        <f t="shared" si="104"/>
        <v>1.8762130164000419</v>
      </c>
      <c r="AE68">
        <f t="shared" si="105"/>
        <v>1.8762130164000419</v>
      </c>
      <c r="AF68">
        <f t="shared" si="106"/>
        <v>0.15199716709717004</v>
      </c>
    </row>
    <row r="69" spans="1:32">
      <c r="B69">
        <v>0.27376695774136101</v>
      </c>
      <c r="C69">
        <v>0</v>
      </c>
      <c r="D69">
        <v>0.68552423706017596</v>
      </c>
      <c r="E69">
        <v>0</v>
      </c>
      <c r="F69">
        <v>81.000178138196006</v>
      </c>
      <c r="H69">
        <v>23500</v>
      </c>
      <c r="I69">
        <v>64</v>
      </c>
      <c r="J69">
        <f>2*H69^2</f>
        <v>1104500000</v>
      </c>
      <c r="K69">
        <v>70186424.375</v>
      </c>
      <c r="L69" s="3">
        <f t="shared" si="108"/>
        <v>561491395</v>
      </c>
      <c r="M69" s="9">
        <f t="shared" si="109"/>
        <v>4418.3760000000002</v>
      </c>
      <c r="N69" s="9">
        <f>H69/2^17</f>
        <v>0.179290771484375</v>
      </c>
      <c r="O69" s="5">
        <f t="shared" si="110"/>
        <v>13107200</v>
      </c>
      <c r="P69" s="13">
        <f>J69/L69</f>
        <v>1.9670826834309723</v>
      </c>
      <c r="Q69" s="9">
        <f>2</f>
        <v>2</v>
      </c>
      <c r="R69" s="1">
        <f>$B$29*J69</f>
        <v>0.30237560482533321</v>
      </c>
      <c r="S69" s="1">
        <f>$C$29*L69</f>
        <v>0</v>
      </c>
      <c r="T69">
        <f>R69+S69</f>
        <v>0.30237560482533321</v>
      </c>
      <c r="U69">
        <f>MAX(R69,S69)</f>
        <v>0.30237560482533321</v>
      </c>
      <c r="V69" s="1">
        <f>$D$29*J69</f>
        <v>7.5716151983296438</v>
      </c>
      <c r="W69" s="1">
        <f>$E$29*L69</f>
        <v>0</v>
      </c>
      <c r="X69" s="1">
        <f>Z69*$F$29</f>
        <v>242.46593323887592</v>
      </c>
      <c r="Y69">
        <f>SUM(V69:X69)</f>
        <v>250.03754843720557</v>
      </c>
      <c r="Z69">
        <v>0.29933999999999999</v>
      </c>
      <c r="AA69">
        <v>250.58983976482912</v>
      </c>
      <c r="AB69">
        <f t="shared" si="103"/>
        <v>3.6897841918888221</v>
      </c>
      <c r="AC69">
        <f>(L69*8)/Z69/1000000000</f>
        <v>15.006117324781185</v>
      </c>
      <c r="AD69">
        <f>ABS(U69-Z69)/ABS(Z69)*100</f>
        <v>1.0140992935568971</v>
      </c>
      <c r="AE69">
        <f>ABS(T69-Z69)/ABS(Z69)*100</f>
        <v>1.0140992935568971</v>
      </c>
      <c r="AF69">
        <f>ABS(Y69-AA69)/ABS(AA69)*100</f>
        <v>0.22039653648442348</v>
      </c>
    </row>
    <row r="70" spans="1:32">
      <c r="B70">
        <v>0</v>
      </c>
      <c r="C70">
        <v>0.26749003382915698</v>
      </c>
      <c r="D70">
        <v>0.55098920367558202</v>
      </c>
      <c r="E70">
        <v>2.9097222435651502</v>
      </c>
      <c r="F70">
        <v>80.641480937694098</v>
      </c>
      <c r="H70">
        <v>24500</v>
      </c>
      <c r="I70">
        <v>32</v>
      </c>
      <c r="J70">
        <f>2*H70^2</f>
        <v>1200500000</v>
      </c>
      <c r="K70">
        <v>76348530.40625</v>
      </c>
      <c r="L70" s="3">
        <f t="shared" si="108"/>
        <v>610788243.25</v>
      </c>
      <c r="M70" s="9">
        <f t="shared" si="109"/>
        <v>4802.3919999999998</v>
      </c>
      <c r="N70" s="9">
        <f>H70/2^17</f>
        <v>0.186920166015625</v>
      </c>
      <c r="O70" s="5">
        <f t="shared" si="110"/>
        <v>13107200</v>
      </c>
      <c r="P70" s="13">
        <f>J70/L70</f>
        <v>1.965492972838095</v>
      </c>
      <c r="Q70" s="9">
        <f>2</f>
        <v>2</v>
      </c>
      <c r="R70" s="1">
        <f>$B$29*J70</f>
        <v>0.32865723276850384</v>
      </c>
      <c r="S70" s="1">
        <f>$C$29*L70</f>
        <v>0</v>
      </c>
      <c r="T70">
        <f>R70+S70</f>
        <v>0.32865723276850384</v>
      </c>
      <c r="U70">
        <f>MAX(R70,S70)</f>
        <v>0.32865723276850384</v>
      </c>
      <c r="V70" s="1">
        <f>$D$29*J70</f>
        <v>8.2297184659074123</v>
      </c>
      <c r="W70" s="1">
        <f>$E$29*L70</f>
        <v>0</v>
      </c>
      <c r="X70" s="1">
        <f>Z70*$F$29</f>
        <v>264.59032189554279</v>
      </c>
      <c r="Y70">
        <f>SUM(V70:X70)</f>
        <v>272.8200403614502</v>
      </c>
      <c r="Z70">
        <v>0.326654</v>
      </c>
      <c r="AA70">
        <v>272.91215802229482</v>
      </c>
      <c r="AB70">
        <f t="shared" si="103"/>
        <v>3.6751425055257245</v>
      </c>
      <c r="AC70">
        <f>(L70*8)/Z70/1000000000</f>
        <v>14.958659456182994</v>
      </c>
      <c r="AD70">
        <f>ABS(U70-Z70)/ABS(Z70)*100</f>
        <v>0.61325830037404638</v>
      </c>
      <c r="AE70">
        <f>ABS(T70-Z70)/ABS(Z70)*100</f>
        <v>0.61325830037404638</v>
      </c>
      <c r="AF70">
        <f>ABS(Y70-AA70)/ABS(AA70)*100</f>
        <v>3.3753593651586748E-2</v>
      </c>
    </row>
    <row r="71" spans="1:32">
      <c r="B71">
        <v>4.1488207600696499E-2</v>
      </c>
      <c r="C71">
        <v>0.17178410875729599</v>
      </c>
      <c r="D71">
        <v>0</v>
      </c>
      <c r="E71">
        <v>1.22997722144829</v>
      </c>
      <c r="F71">
        <v>89.563524771226994</v>
      </c>
      <c r="AB71">
        <f>AVERAGE(AB51:AB70)</f>
        <v>3.6607464017897997</v>
      </c>
      <c r="AC71">
        <f>AVERAGE(AC51:AC70)</f>
        <v>14.997435709570459</v>
      </c>
    </row>
    <row r="72" spans="1:32">
      <c r="B72">
        <v>0</v>
      </c>
      <c r="C72">
        <v>0.28332494962163002</v>
      </c>
      <c r="D72">
        <v>0.39166437078913202</v>
      </c>
      <c r="E72">
        <v>0.69325159241990397</v>
      </c>
      <c r="F72">
        <v>89.297017495508896</v>
      </c>
      <c r="H72" s="4" t="s">
        <v>48</v>
      </c>
      <c r="I72" s="4"/>
      <c r="L72" s="9"/>
      <c r="M72" s="9"/>
      <c r="O72" s="8"/>
      <c r="P72" s="8"/>
    </row>
    <row r="73" spans="1:32">
      <c r="H73" t="s">
        <v>32</v>
      </c>
      <c r="I73" t="s">
        <v>72</v>
      </c>
      <c r="J73" t="s">
        <v>33</v>
      </c>
      <c r="K73" t="s">
        <v>75</v>
      </c>
      <c r="L73" t="s">
        <v>63</v>
      </c>
      <c r="M73" t="s">
        <v>61</v>
      </c>
      <c r="N73" t="s">
        <v>68</v>
      </c>
      <c r="O73" s="5" t="s">
        <v>62</v>
      </c>
      <c r="P73" s="8" t="s">
        <v>59</v>
      </c>
      <c r="Q73" t="s">
        <v>60</v>
      </c>
      <c r="R73" t="s">
        <v>34</v>
      </c>
      <c r="S73" t="s">
        <v>35</v>
      </c>
      <c r="T73" t="s">
        <v>36</v>
      </c>
      <c r="U73" t="s">
        <v>37</v>
      </c>
      <c r="V73" t="s">
        <v>38</v>
      </c>
      <c r="W73" t="s">
        <v>39</v>
      </c>
      <c r="X73" t="s">
        <v>40</v>
      </c>
      <c r="Y73" t="s">
        <v>41</v>
      </c>
      <c r="Z73" t="s">
        <v>42</v>
      </c>
      <c r="AA73" t="s">
        <v>43</v>
      </c>
      <c r="AB73" t="s">
        <v>25</v>
      </c>
      <c r="AC73" t="s">
        <v>91</v>
      </c>
      <c r="AD73" t="s">
        <v>44</v>
      </c>
      <c r="AE73" t="s">
        <v>76</v>
      </c>
      <c r="AF73" t="s">
        <v>45</v>
      </c>
    </row>
    <row r="74" spans="1:32">
      <c r="H74">
        <v>2500</v>
      </c>
      <c r="I74">
        <v>32768</v>
      </c>
      <c r="J74">
        <f>2*H74^2</f>
        <v>12500000</v>
      </c>
      <c r="K74">
        <v>808.512787</v>
      </c>
      <c r="L74" s="3">
        <f>K74*8</f>
        <v>6468.102296</v>
      </c>
      <c r="M74" s="9">
        <f>(H74^2+2*H74)*8/1000000</f>
        <v>50.04</v>
      </c>
      <c r="N74" s="9">
        <f t="shared" ref="N74:N96" si="115">H74/2^17</f>
        <v>1.9073486328125E-2</v>
      </c>
      <c r="O74" s="5">
        <f>100*2^20/8</f>
        <v>13107200</v>
      </c>
      <c r="P74" s="8">
        <f>J74/L74</f>
        <v>1932.5606534903202</v>
      </c>
      <c r="Q74" s="8">
        <f>2</f>
        <v>2</v>
      </c>
      <c r="R74" s="1">
        <f t="shared" ref="R74:R96" si="116">$B$30*J74</f>
        <v>0</v>
      </c>
      <c r="S74" s="1">
        <f>$C$30*L74</f>
        <v>1.7301529019674879E-6</v>
      </c>
      <c r="T74">
        <f t="shared" ref="T74:T96" si="117">R74+S74</f>
        <v>1.7301529019674879E-6</v>
      </c>
      <c r="U74">
        <f t="shared" ref="U74:U96" si="118">MAX(R74,S74)</f>
        <v>1.7301529019674879E-6</v>
      </c>
      <c r="V74" s="1">
        <f t="shared" ref="V74:V96" si="119">$D$30*J74</f>
        <v>6.8873650459447752E-2</v>
      </c>
      <c r="W74" s="1">
        <f>$E$30*L74</f>
        <v>1.8820381124326019E-4</v>
      </c>
      <c r="X74" s="1">
        <f t="shared" ref="X74:X96" si="120">Z74*$F$30</f>
        <v>0.3749828863602776</v>
      </c>
      <c r="Y74">
        <f t="shared" ref="Y74:Y96" si="121">SUM(V74:X74)</f>
        <v>0.4440447406309686</v>
      </c>
      <c r="Z74">
        <v>4.6500000000000003E-4</v>
      </c>
      <c r="AA74">
        <v>0.43636673076919508</v>
      </c>
      <c r="AB74">
        <f t="shared" ref="AB74:AB96" si="122">J74/(Z74*1000000000)</f>
        <v>26.881720430107528</v>
      </c>
      <c r="AC74">
        <f>(L74*8)/Z74/1000000000</f>
        <v>0.1112791792860215</v>
      </c>
      <c r="AD74">
        <f t="shared" ref="AD74:AD96" si="123">ABS(U74-Z74)/ABS(Z74)*100</f>
        <v>99.627924107103766</v>
      </c>
      <c r="AE74">
        <f t="shared" ref="AE74:AE96" si="124">ABS(T74-Z74)/ABS(Z74)*100</f>
        <v>99.627924107103766</v>
      </c>
      <c r="AF74">
        <f t="shared" ref="AF74:AF96" si="125">ABS(Y74-AA74)/ABS(AA74)*100</f>
        <v>1.759531449210002</v>
      </c>
    </row>
    <row r="75" spans="1:32">
      <c r="H75" s="16">
        <v>3500</v>
      </c>
      <c r="I75" s="16">
        <v>8192</v>
      </c>
      <c r="J75" s="16">
        <f t="shared" ref="J75:J96" si="126">2*H75^2</f>
        <v>24500000</v>
      </c>
      <c r="K75" s="16">
        <v>514867.89709500002</v>
      </c>
      <c r="L75" s="19">
        <f t="shared" ref="L75:L96" si="127">K75*8</f>
        <v>4118943.1767600002</v>
      </c>
      <c r="M75" s="17">
        <f t="shared" ref="M75:M96" si="128">(H75^2+2*H75)*8/1000000</f>
        <v>98.055999999999997</v>
      </c>
      <c r="N75" s="17">
        <f t="shared" si="115"/>
        <v>2.6702880859375E-2</v>
      </c>
      <c r="O75" s="16">
        <f t="shared" ref="O75:O96" si="129">100*2^20/8</f>
        <v>13107200</v>
      </c>
      <c r="P75" s="20">
        <f t="shared" ref="P75:P96" si="130">J75/L75</f>
        <v>5.9481276989288139</v>
      </c>
      <c r="Q75" s="20">
        <f>2</f>
        <v>2</v>
      </c>
      <c r="R75" s="18">
        <f t="shared" si="116"/>
        <v>0</v>
      </c>
      <c r="S75" s="18">
        <f t="shared" ref="S75:S96" si="131">$C$30*L75</f>
        <v>1.1017762496919078E-3</v>
      </c>
      <c r="T75" s="16">
        <f t="shared" si="117"/>
        <v>1.1017762496919078E-3</v>
      </c>
      <c r="U75" s="16">
        <f t="shared" si="118"/>
        <v>1.1017762496919078E-3</v>
      </c>
      <c r="V75" s="18">
        <f t="shared" si="119"/>
        <v>0.13499235490051759</v>
      </c>
      <c r="W75" s="18">
        <f t="shared" ref="W75:W96" si="132">$E$30*L75</f>
        <v>0.11984980581399475</v>
      </c>
      <c r="X75" s="18">
        <f t="shared" si="120"/>
        <v>1.135432051602733</v>
      </c>
      <c r="Y75" s="16">
        <f t="shared" si="121"/>
        <v>1.3902742123172454</v>
      </c>
      <c r="Z75" s="16">
        <v>1.408E-3</v>
      </c>
      <c r="AA75" s="16">
        <v>1.3874744888885759</v>
      </c>
      <c r="AB75" s="16">
        <f t="shared" si="122"/>
        <v>17.400568181818183</v>
      </c>
      <c r="AC75" s="16">
        <f t="shared" ref="AC75:AC96" si="133">(L75*8)/Z75/1000000000</f>
        <v>23.403086231590912</v>
      </c>
      <c r="AD75" s="16">
        <f t="shared" si="123"/>
        <v>21.748845902563364</v>
      </c>
      <c r="AE75" s="16">
        <f t="shared" si="124"/>
        <v>21.748845902563364</v>
      </c>
      <c r="AF75" s="16">
        <f t="shared" si="125"/>
        <v>0.2017855788405957</v>
      </c>
    </row>
    <row r="76" spans="1:32">
      <c r="H76">
        <v>4500</v>
      </c>
      <c r="I76">
        <v>4096</v>
      </c>
      <c r="J76">
        <f t="shared" si="126"/>
        <v>40500000</v>
      </c>
      <c r="K76">
        <v>2272940.3984380001</v>
      </c>
      <c r="L76" s="3">
        <f t="shared" si="127"/>
        <v>18183523.187504001</v>
      </c>
      <c r="M76" s="9">
        <f t="shared" si="128"/>
        <v>162.072</v>
      </c>
      <c r="N76" s="9">
        <f t="shared" si="115"/>
        <v>3.4332275390625E-2</v>
      </c>
      <c r="O76" s="5">
        <f t="shared" si="129"/>
        <v>13107200</v>
      </c>
      <c r="P76" s="8">
        <f t="shared" si="130"/>
        <v>2.2272911350772895</v>
      </c>
      <c r="Q76" s="8">
        <f>2</f>
        <v>2</v>
      </c>
      <c r="R76" s="1">
        <f t="shared" si="116"/>
        <v>0</v>
      </c>
      <c r="S76" s="1">
        <f t="shared" si="131"/>
        <v>4.8639112325587061E-3</v>
      </c>
      <c r="T76">
        <f t="shared" si="117"/>
        <v>4.8639112325587061E-3</v>
      </c>
      <c r="U76">
        <f t="shared" si="118"/>
        <v>4.8639112325587061E-3</v>
      </c>
      <c r="V76" s="1">
        <f t="shared" si="119"/>
        <v>0.2231506274886107</v>
      </c>
      <c r="W76" s="1">
        <f t="shared" si="132"/>
        <v>0.52909001885063067</v>
      </c>
      <c r="X76" s="1">
        <f t="shared" si="120"/>
        <v>3.5087108355990702</v>
      </c>
      <c r="Y76">
        <f t="shared" si="121"/>
        <v>4.2609514819383119</v>
      </c>
      <c r="Z76">
        <v>4.3509999999999998E-3</v>
      </c>
      <c r="AA76">
        <v>4.2596289999999994</v>
      </c>
      <c r="AB76">
        <f t="shared" si="122"/>
        <v>9.3082050103424496</v>
      </c>
      <c r="AC76">
        <f t="shared" si="133"/>
        <v>33.433276373254884</v>
      </c>
      <c r="AD76">
        <f t="shared" si="123"/>
        <v>11.788352851268819</v>
      </c>
      <c r="AE76">
        <f>ABS(T76-Z76)/ABS(Z76)*100</f>
        <v>11.788352851268819</v>
      </c>
      <c r="AF76">
        <f t="shared" si="125"/>
        <v>3.1046880803760477E-2</v>
      </c>
    </row>
    <row r="77" spans="1:32">
      <c r="H77">
        <v>5500</v>
      </c>
      <c r="I77">
        <v>2048</v>
      </c>
      <c r="J77">
        <f t="shared" si="126"/>
        <v>60500000</v>
      </c>
      <c r="K77">
        <v>3806679.078613</v>
      </c>
      <c r="L77" s="3">
        <f t="shared" si="127"/>
        <v>30453432.628904</v>
      </c>
      <c r="M77" s="9">
        <f t="shared" si="128"/>
        <v>242.08799999999999</v>
      </c>
      <c r="N77" s="9">
        <f t="shared" si="115"/>
        <v>4.1961669921875E-2</v>
      </c>
      <c r="O77" s="5">
        <f t="shared" si="129"/>
        <v>13107200</v>
      </c>
      <c r="P77" s="8">
        <f t="shared" si="130"/>
        <v>1.9866397570754688</v>
      </c>
      <c r="Q77" s="8">
        <f>2</f>
        <v>2</v>
      </c>
      <c r="R77" s="1">
        <f t="shared" si="116"/>
        <v>0</v>
      </c>
      <c r="S77" s="1">
        <f t="shared" si="131"/>
        <v>8.1459897241194842E-3</v>
      </c>
      <c r="T77">
        <f t="shared" si="117"/>
        <v>8.1459897241194842E-3</v>
      </c>
      <c r="U77">
        <f t="shared" si="118"/>
        <v>8.1459897241194842E-3</v>
      </c>
      <c r="V77" s="1">
        <f t="shared" si="119"/>
        <v>0.3333484682237271</v>
      </c>
      <c r="W77" s="1">
        <f t="shared" si="132"/>
        <v>0.88611030313234695</v>
      </c>
      <c r="X77" s="1">
        <f t="shared" si="120"/>
        <v>6.1706861213523521</v>
      </c>
      <c r="Y77">
        <f t="shared" si="121"/>
        <v>7.3901448927084257</v>
      </c>
      <c r="Z77">
        <v>7.6519999999999999E-3</v>
      </c>
      <c r="AA77">
        <v>7.3703517428582357</v>
      </c>
      <c r="AB77">
        <f t="shared" si="122"/>
        <v>7.9064296915838996</v>
      </c>
      <c r="AC77">
        <f t="shared" si="133"/>
        <v>31.838403166653425</v>
      </c>
      <c r="AD77">
        <f t="shared" si="123"/>
        <v>6.455694251430792</v>
      </c>
      <c r="AE77">
        <f t="shared" si="124"/>
        <v>6.455694251430792</v>
      </c>
      <c r="AF77">
        <f t="shared" si="125"/>
        <v>0.26855095307180227</v>
      </c>
    </row>
    <row r="78" spans="1:32">
      <c r="H78">
        <v>6500</v>
      </c>
      <c r="I78">
        <v>2048</v>
      </c>
      <c r="J78">
        <f t="shared" si="126"/>
        <v>84500000</v>
      </c>
      <c r="K78">
        <v>5323711.2563479999</v>
      </c>
      <c r="L78" s="3">
        <f t="shared" si="127"/>
        <v>42589690.050783999</v>
      </c>
      <c r="M78" s="9">
        <f t="shared" si="128"/>
        <v>338.10399999999998</v>
      </c>
      <c r="N78" s="9">
        <f t="shared" si="115"/>
        <v>4.9591064453125E-2</v>
      </c>
      <c r="O78" s="5">
        <f t="shared" si="129"/>
        <v>13107200</v>
      </c>
      <c r="P78" s="8">
        <f t="shared" si="130"/>
        <v>1.9840482496877083</v>
      </c>
      <c r="Q78" s="8">
        <f>2</f>
        <v>2</v>
      </c>
      <c r="R78" s="1">
        <f t="shared" si="116"/>
        <v>0</v>
      </c>
      <c r="S78" s="1">
        <f t="shared" si="131"/>
        <v>1.1392317632457523E-2</v>
      </c>
      <c r="T78">
        <f t="shared" si="117"/>
        <v>1.1392317632457523E-2</v>
      </c>
      <c r="U78">
        <f t="shared" si="118"/>
        <v>1.1392317632457523E-2</v>
      </c>
      <c r="V78" s="1">
        <f t="shared" si="119"/>
        <v>0.4655858771058668</v>
      </c>
      <c r="W78" s="1">
        <f t="shared" si="132"/>
        <v>1.2392416848731158</v>
      </c>
      <c r="X78" s="1">
        <f t="shared" si="120"/>
        <v>6.9206518940729067</v>
      </c>
      <c r="Y78">
        <f t="shared" si="121"/>
        <v>8.6254794560518899</v>
      </c>
      <c r="Z78">
        <v>8.5819999999999994E-3</v>
      </c>
      <c r="AA78">
        <v>8.5950875499999988</v>
      </c>
      <c r="AB78">
        <f t="shared" si="122"/>
        <v>9.8461896993707754</v>
      </c>
      <c r="AC78">
        <f t="shared" si="133"/>
        <v>39.701412305554889</v>
      </c>
      <c r="AD78">
        <f t="shared" si="123"/>
        <v>32.746651508477321</v>
      </c>
      <c r="AE78">
        <f t="shared" si="124"/>
        <v>32.746651508477321</v>
      </c>
      <c r="AF78">
        <f t="shared" si="125"/>
        <v>0.35359623593236272</v>
      </c>
    </row>
    <row r="79" spans="1:32">
      <c r="H79">
        <v>7500</v>
      </c>
      <c r="I79">
        <v>1024</v>
      </c>
      <c r="J79">
        <f t="shared" si="126"/>
        <v>112500000</v>
      </c>
      <c r="K79">
        <v>7082742.1445310004</v>
      </c>
      <c r="L79" s="3">
        <f t="shared" si="127"/>
        <v>56661937.156248003</v>
      </c>
      <c r="M79" s="9">
        <f t="shared" si="128"/>
        <v>450.12</v>
      </c>
      <c r="N79" s="9">
        <f t="shared" si="115"/>
        <v>5.7220458984375E-2</v>
      </c>
      <c r="O79" s="5">
        <f t="shared" si="129"/>
        <v>13107200</v>
      </c>
      <c r="P79" s="8">
        <f t="shared" si="130"/>
        <v>1.9854598279930999</v>
      </c>
      <c r="Q79" s="8">
        <f>2</f>
        <v>2</v>
      </c>
      <c r="R79" s="1">
        <f t="shared" si="116"/>
        <v>0</v>
      </c>
      <c r="S79" s="1">
        <f t="shared" si="131"/>
        <v>1.5156503486750347E-2</v>
      </c>
      <c r="T79">
        <f t="shared" si="117"/>
        <v>1.5156503486750347E-2</v>
      </c>
      <c r="U79">
        <f t="shared" si="118"/>
        <v>1.5156503486750347E-2</v>
      </c>
      <c r="V79" s="1">
        <f t="shared" si="119"/>
        <v>0.61986285413502973</v>
      </c>
      <c r="W79" s="1">
        <f t="shared" si="132"/>
        <v>1.6487049890702548</v>
      </c>
      <c r="X79" s="1">
        <f t="shared" si="120"/>
        <v>9.8543889705862195</v>
      </c>
      <c r="Y79">
        <f t="shared" si="121"/>
        <v>12.122956813791504</v>
      </c>
      <c r="Z79">
        <v>1.222E-2</v>
      </c>
      <c r="AA79">
        <v>12.0656614</v>
      </c>
      <c r="AB79">
        <f t="shared" si="122"/>
        <v>9.2062193126022915</v>
      </c>
      <c r="AC79">
        <f t="shared" si="133"/>
        <v>37.09455787643077</v>
      </c>
      <c r="AD79">
        <f t="shared" si="123"/>
        <v>24.030306765551117</v>
      </c>
      <c r="AE79">
        <f t="shared" si="124"/>
        <v>24.030306765551117</v>
      </c>
      <c r="AF79">
        <f t="shared" si="125"/>
        <v>0.47486343178422075</v>
      </c>
    </row>
    <row r="80" spans="1:32">
      <c r="H80">
        <v>8500</v>
      </c>
      <c r="I80">
        <v>1024</v>
      </c>
      <c r="J80">
        <f t="shared" si="126"/>
        <v>144500000</v>
      </c>
      <c r="K80">
        <v>9092303.8037110008</v>
      </c>
      <c r="L80" s="3">
        <f t="shared" si="127"/>
        <v>72738430.429688007</v>
      </c>
      <c r="M80" s="9">
        <f t="shared" si="128"/>
        <v>578.13599999999997</v>
      </c>
      <c r="N80" s="9">
        <f t="shared" si="115"/>
        <v>6.4849853515625E-2</v>
      </c>
      <c r="O80" s="5">
        <f t="shared" si="129"/>
        <v>13107200</v>
      </c>
      <c r="P80" s="8">
        <f t="shared" si="130"/>
        <v>1.9865702235585041</v>
      </c>
      <c r="Q80" s="8">
        <f>2</f>
        <v>2</v>
      </c>
      <c r="R80" s="1">
        <f t="shared" si="116"/>
        <v>0</v>
      </c>
      <c r="S80" s="1">
        <f t="shared" si="131"/>
        <v>1.9456805216317027E-2</v>
      </c>
      <c r="T80">
        <f t="shared" si="117"/>
        <v>1.9456805216317027E-2</v>
      </c>
      <c r="U80">
        <f t="shared" si="118"/>
        <v>1.9456805216317027E-2</v>
      </c>
      <c r="V80" s="1">
        <f t="shared" si="119"/>
        <v>0.79617939931121595</v>
      </c>
      <c r="W80" s="1">
        <f t="shared" si="132"/>
        <v>2.1164862898327939</v>
      </c>
      <c r="X80" s="1">
        <f t="shared" si="120"/>
        <v>12.676840803405513</v>
      </c>
      <c r="Y80">
        <f t="shared" si="121"/>
        <v>15.589506492549523</v>
      </c>
      <c r="Z80">
        <v>1.5720000000000001E-2</v>
      </c>
      <c r="AA80">
        <v>15.559992857136121</v>
      </c>
      <c r="AB80">
        <f t="shared" si="122"/>
        <v>9.19211195928753</v>
      </c>
      <c r="AC80">
        <f t="shared" si="133"/>
        <v>37.017012941317049</v>
      </c>
      <c r="AD80">
        <f t="shared" si="123"/>
        <v>23.771025549090492</v>
      </c>
      <c r="AE80">
        <f>ABS(T80-Z80)/ABS(Z80)*100</f>
        <v>23.771025549090492</v>
      </c>
      <c r="AF80">
        <f t="shared" si="125"/>
        <v>0.18967640720905624</v>
      </c>
    </row>
    <row r="81" spans="8:32">
      <c r="H81">
        <v>9500</v>
      </c>
      <c r="I81">
        <v>1024</v>
      </c>
      <c r="J81">
        <f t="shared" si="126"/>
        <v>180500000</v>
      </c>
      <c r="K81">
        <v>11361100.863281</v>
      </c>
      <c r="L81" s="3">
        <f t="shared" si="127"/>
        <v>90888806.906248003</v>
      </c>
      <c r="M81" s="9">
        <f t="shared" si="128"/>
        <v>722.15200000000004</v>
      </c>
      <c r="N81" s="9">
        <f t="shared" si="115"/>
        <v>7.2479248046875E-2</v>
      </c>
      <c r="O81" s="5">
        <f t="shared" si="129"/>
        <v>13107200</v>
      </c>
      <c r="P81" s="8">
        <f t="shared" si="130"/>
        <v>1.9859431116329442</v>
      </c>
      <c r="Q81" s="8">
        <f>2</f>
        <v>2</v>
      </c>
      <c r="R81" s="1">
        <f t="shared" si="116"/>
        <v>0</v>
      </c>
      <c r="S81" s="1">
        <f t="shared" si="131"/>
        <v>2.4311850034043996E-2</v>
      </c>
      <c r="T81">
        <f t="shared" si="117"/>
        <v>2.4311850034043996E-2</v>
      </c>
      <c r="U81">
        <f t="shared" si="118"/>
        <v>2.4311850034043996E-2</v>
      </c>
      <c r="V81" s="1">
        <f t="shared" si="119"/>
        <v>0.99453551263442552</v>
      </c>
      <c r="W81" s="1">
        <f t="shared" si="132"/>
        <v>2.6446118314620763</v>
      </c>
      <c r="X81" s="1">
        <f t="shared" si="120"/>
        <v>14.803356655732504</v>
      </c>
      <c r="Y81">
        <f t="shared" si="121"/>
        <v>18.442503999829007</v>
      </c>
      <c r="Z81">
        <v>1.8356999999999998E-2</v>
      </c>
      <c r="AA81">
        <v>18.40721179416084</v>
      </c>
      <c r="AB81">
        <f t="shared" si="122"/>
        <v>9.8327613444462596</v>
      </c>
      <c r="AC81">
        <f t="shared" si="133"/>
        <v>39.609438102630278</v>
      </c>
      <c r="AD81">
        <f t="shared" si="123"/>
        <v>32.439124225330929</v>
      </c>
      <c r="AE81">
        <f t="shared" si="124"/>
        <v>32.439124225330929</v>
      </c>
      <c r="AF81">
        <f t="shared" si="125"/>
        <v>0.19173031778426369</v>
      </c>
    </row>
    <row r="82" spans="8:32">
      <c r="H82">
        <v>10500</v>
      </c>
      <c r="I82">
        <v>512</v>
      </c>
      <c r="J82">
        <f t="shared" si="126"/>
        <v>220500000</v>
      </c>
      <c r="K82">
        <v>13920181.869140999</v>
      </c>
      <c r="L82" s="3">
        <f t="shared" si="127"/>
        <v>111361454.953128</v>
      </c>
      <c r="M82" s="9">
        <f t="shared" si="128"/>
        <v>882.16800000000001</v>
      </c>
      <c r="N82" s="9">
        <f t="shared" si="115"/>
        <v>8.0108642578125E-2</v>
      </c>
      <c r="O82" s="5">
        <f t="shared" si="129"/>
        <v>13107200</v>
      </c>
      <c r="P82" s="8">
        <f t="shared" si="130"/>
        <v>1.9800387853482013</v>
      </c>
      <c r="Q82" s="8">
        <f>2</f>
        <v>2</v>
      </c>
      <c r="R82" s="1">
        <f t="shared" si="116"/>
        <v>0</v>
      </c>
      <c r="S82" s="1">
        <f t="shared" si="131"/>
        <v>2.9788079352676348E-2</v>
      </c>
      <c r="T82">
        <f t="shared" si="117"/>
        <v>2.9788079352676348E-2</v>
      </c>
      <c r="U82">
        <f t="shared" si="118"/>
        <v>2.9788079352676348E-2</v>
      </c>
      <c r="V82" s="1">
        <f t="shared" si="119"/>
        <v>1.2149311941046583</v>
      </c>
      <c r="W82" s="1">
        <f t="shared" si="132"/>
        <v>3.2403090255289499</v>
      </c>
      <c r="X82" s="1">
        <f t="shared" si="120"/>
        <v>20.498258039552464</v>
      </c>
      <c r="Y82">
        <f t="shared" si="121"/>
        <v>24.953498259186073</v>
      </c>
      <c r="Z82">
        <v>2.5419000000000001E-2</v>
      </c>
      <c r="AA82">
        <v>24.944357945447614</v>
      </c>
      <c r="AB82">
        <f t="shared" si="122"/>
        <v>8.6746134781069273</v>
      </c>
      <c r="AC82">
        <f t="shared" si="133"/>
        <v>35.048256801015931</v>
      </c>
      <c r="AD82">
        <f t="shared" si="123"/>
        <v>17.188242466959156</v>
      </c>
      <c r="AE82">
        <f t="shared" si="124"/>
        <v>17.188242466959156</v>
      </c>
      <c r="AF82">
        <f t="shared" si="125"/>
        <v>3.6642810203610411E-2</v>
      </c>
    </row>
    <row r="83" spans="8:32">
      <c r="H83">
        <v>11500</v>
      </c>
      <c r="I83">
        <v>512</v>
      </c>
      <c r="J83">
        <f t="shared" si="126"/>
        <v>264500000</v>
      </c>
      <c r="K83">
        <v>16626098.701172</v>
      </c>
      <c r="L83" s="3">
        <f t="shared" si="127"/>
        <v>133008789.609376</v>
      </c>
      <c r="M83" s="9">
        <f t="shared" si="128"/>
        <v>1058.184</v>
      </c>
      <c r="N83" s="9">
        <f t="shared" si="115"/>
        <v>8.7738037109375E-2</v>
      </c>
      <c r="O83" s="5">
        <f t="shared" si="129"/>
        <v>13107200</v>
      </c>
      <c r="P83" s="8">
        <f t="shared" si="130"/>
        <v>1.9885903839647825</v>
      </c>
      <c r="Q83" s="8">
        <f>2</f>
        <v>2</v>
      </c>
      <c r="R83" s="1">
        <f t="shared" si="116"/>
        <v>0</v>
      </c>
      <c r="S83" s="1">
        <f t="shared" si="131"/>
        <v>3.5578525632187212E-2</v>
      </c>
      <c r="T83">
        <f t="shared" si="117"/>
        <v>3.5578525632187212E-2</v>
      </c>
      <c r="U83">
        <f t="shared" si="118"/>
        <v>3.5578525632187212E-2</v>
      </c>
      <c r="V83" s="1">
        <f t="shared" si="119"/>
        <v>1.4573664437219143</v>
      </c>
      <c r="W83" s="1">
        <f t="shared" si="132"/>
        <v>3.8701863371607854</v>
      </c>
      <c r="X83" s="1">
        <f t="shared" si="120"/>
        <v>23.045722422374219</v>
      </c>
      <c r="Y83">
        <f t="shared" si="121"/>
        <v>28.373275203256917</v>
      </c>
      <c r="Z83">
        <v>2.8577999999999999E-2</v>
      </c>
      <c r="AA83">
        <v>28.366046499990475</v>
      </c>
      <c r="AB83">
        <f t="shared" si="122"/>
        <v>9.2553712646091402</v>
      </c>
      <c r="AC83">
        <f t="shared" si="133"/>
        <v>37.233897294247605</v>
      </c>
      <c r="AD83">
        <f t="shared" si="123"/>
        <v>24.49620558537061</v>
      </c>
      <c r="AE83">
        <f t="shared" si="124"/>
        <v>24.49620558537061</v>
      </c>
      <c r="AF83">
        <f t="shared" si="125"/>
        <v>2.5483647382600214E-2</v>
      </c>
    </row>
    <row r="84" spans="8:32">
      <c r="H84">
        <v>12500</v>
      </c>
      <c r="I84">
        <v>512</v>
      </c>
      <c r="J84">
        <f t="shared" si="126"/>
        <v>312500000</v>
      </c>
      <c r="K84">
        <v>19638602.005858999</v>
      </c>
      <c r="L84" s="3">
        <f t="shared" si="127"/>
        <v>157108816.04687199</v>
      </c>
      <c r="M84" s="9">
        <f t="shared" si="128"/>
        <v>1250.2</v>
      </c>
      <c r="N84" s="9">
        <f t="shared" si="115"/>
        <v>9.5367431640625E-2</v>
      </c>
      <c r="O84" s="5">
        <f t="shared" si="129"/>
        <v>13107200</v>
      </c>
      <c r="P84" s="8">
        <f t="shared" si="130"/>
        <v>1.9890672456392802</v>
      </c>
      <c r="Q84" s="8">
        <f>2</f>
        <v>2</v>
      </c>
      <c r="R84" s="1">
        <f t="shared" si="116"/>
        <v>0</v>
      </c>
      <c r="S84" s="1">
        <f t="shared" si="131"/>
        <v>4.202504251923659E-2</v>
      </c>
      <c r="T84">
        <f t="shared" si="117"/>
        <v>4.202504251923659E-2</v>
      </c>
      <c r="U84">
        <f t="shared" si="118"/>
        <v>4.202504251923659E-2</v>
      </c>
      <c r="V84" s="1">
        <f t="shared" si="119"/>
        <v>1.7218412614861938</v>
      </c>
      <c r="W84" s="1">
        <f t="shared" si="132"/>
        <v>4.571430167117688</v>
      </c>
      <c r="X84" s="1">
        <f t="shared" si="120"/>
        <v>26.547175524688896</v>
      </c>
      <c r="Y84">
        <f t="shared" si="121"/>
        <v>32.840446953292776</v>
      </c>
      <c r="Z84">
        <v>3.2919999999999998E-2</v>
      </c>
      <c r="AA84">
        <v>32.784087428557321</v>
      </c>
      <c r="AB84">
        <f t="shared" si="122"/>
        <v>9.4927095990279469</v>
      </c>
      <c r="AC84">
        <f t="shared" si="133"/>
        <v>38.17954217420948</v>
      </c>
      <c r="AD84">
        <f t="shared" si="123"/>
        <v>27.658087847012737</v>
      </c>
      <c r="AE84">
        <f t="shared" si="124"/>
        <v>27.658087847012737</v>
      </c>
      <c r="AF84">
        <f t="shared" si="125"/>
        <v>0.17191122021704452</v>
      </c>
    </row>
    <row r="85" spans="8:32">
      <c r="H85">
        <v>13500</v>
      </c>
      <c r="I85">
        <v>256</v>
      </c>
      <c r="J85">
        <f t="shared" si="126"/>
        <v>364500000</v>
      </c>
      <c r="K85">
        <v>22912325.234375</v>
      </c>
      <c r="L85" s="3">
        <f t="shared" si="127"/>
        <v>183298601.875</v>
      </c>
      <c r="M85" s="9">
        <f t="shared" si="128"/>
        <v>1458.2159999999999</v>
      </c>
      <c r="N85" s="9">
        <f t="shared" si="115"/>
        <v>0.102996826171875</v>
      </c>
      <c r="O85" s="5">
        <f t="shared" si="129"/>
        <v>13107200</v>
      </c>
      <c r="P85" s="8">
        <f t="shared" si="130"/>
        <v>1.9885585392984602</v>
      </c>
      <c r="Q85" s="8">
        <f>2</f>
        <v>2</v>
      </c>
      <c r="R85" s="1">
        <f t="shared" si="116"/>
        <v>0</v>
      </c>
      <c r="S85" s="1">
        <f t="shared" si="131"/>
        <v>4.9030549216380927E-2</v>
      </c>
      <c r="T85">
        <f t="shared" si="117"/>
        <v>4.9030549216380927E-2</v>
      </c>
      <c r="U85">
        <f t="shared" si="118"/>
        <v>4.9030549216380927E-2</v>
      </c>
      <c r="V85" s="1">
        <f t="shared" si="119"/>
        <v>2.0083556473974964</v>
      </c>
      <c r="W85" s="1">
        <f t="shared" si="132"/>
        <v>5.3334801909008025</v>
      </c>
      <c r="X85" s="1">
        <f t="shared" si="120"/>
        <v>35.667727018742099</v>
      </c>
      <c r="Y85">
        <f t="shared" si="121"/>
        <v>43.0095628570404</v>
      </c>
      <c r="Z85">
        <v>4.4229999999999998E-2</v>
      </c>
      <c r="AA85">
        <v>42.970329599999999</v>
      </c>
      <c r="AB85">
        <f t="shared" si="122"/>
        <v>8.2410128871806467</v>
      </c>
      <c r="AC85">
        <f t="shared" si="133"/>
        <v>33.153715012435001</v>
      </c>
      <c r="AD85">
        <f t="shared" si="123"/>
        <v>10.853604377980847</v>
      </c>
      <c r="AE85">
        <f t="shared" si="124"/>
        <v>10.853604377980847</v>
      </c>
      <c r="AF85">
        <f t="shared" si="125"/>
        <v>9.1303132662963832E-2</v>
      </c>
    </row>
    <row r="86" spans="8:32">
      <c r="H86">
        <v>14500</v>
      </c>
      <c r="I86">
        <v>256</v>
      </c>
      <c r="J86">
        <f t="shared" si="126"/>
        <v>420500000</v>
      </c>
      <c r="K86">
        <v>26427100.910156</v>
      </c>
      <c r="L86" s="3">
        <f t="shared" si="127"/>
        <v>211416807.281248</v>
      </c>
      <c r="M86" s="9">
        <f t="shared" si="128"/>
        <v>1682.232</v>
      </c>
      <c r="N86" s="9">
        <f t="shared" si="115"/>
        <v>0.110626220703125</v>
      </c>
      <c r="O86" s="5">
        <f t="shared" si="129"/>
        <v>13107200</v>
      </c>
      <c r="P86" s="8">
        <f t="shared" si="130"/>
        <v>1.9889620196591484</v>
      </c>
      <c r="Q86" s="8">
        <f>2</f>
        <v>2</v>
      </c>
      <c r="R86" s="1">
        <f t="shared" si="116"/>
        <v>0</v>
      </c>
      <c r="S86" s="1">
        <f t="shared" si="131"/>
        <v>5.6551888931713395E-2</v>
      </c>
      <c r="T86">
        <f t="shared" si="117"/>
        <v>5.6551888931713395E-2</v>
      </c>
      <c r="U86">
        <f t="shared" si="118"/>
        <v>5.6551888931713395E-2</v>
      </c>
      <c r="V86" s="1">
        <f t="shared" si="119"/>
        <v>2.3169096014558224</v>
      </c>
      <c r="W86" s="1">
        <f t="shared" si="132"/>
        <v>6.1516418680977392</v>
      </c>
      <c r="X86" s="1">
        <f t="shared" si="120"/>
        <v>35.349999583847584</v>
      </c>
      <c r="Y86">
        <f t="shared" si="121"/>
        <v>43.818551053401144</v>
      </c>
      <c r="Z86">
        <v>4.3836E-2</v>
      </c>
      <c r="AA86">
        <v>43.760163720000001</v>
      </c>
      <c r="AB86">
        <f t="shared" si="122"/>
        <v>9.5925723149922444</v>
      </c>
      <c r="AC86">
        <f t="shared" si="133"/>
        <v>38.583229725567662</v>
      </c>
      <c r="AD86">
        <f t="shared" si="123"/>
        <v>29.007867806627875</v>
      </c>
      <c r="AE86">
        <f t="shared" si="124"/>
        <v>29.007867806627875</v>
      </c>
      <c r="AF86">
        <f t="shared" si="125"/>
        <v>0.13342576543985307</v>
      </c>
    </row>
    <row r="87" spans="8:32">
      <c r="H87">
        <v>15500</v>
      </c>
      <c r="I87">
        <v>256</v>
      </c>
      <c r="J87">
        <f t="shared" si="126"/>
        <v>480500000</v>
      </c>
      <c r="K87">
        <v>30229123.53125</v>
      </c>
      <c r="L87" s="3">
        <f t="shared" si="127"/>
        <v>241832988.25</v>
      </c>
      <c r="M87" s="9">
        <f t="shared" si="128"/>
        <v>1922.248</v>
      </c>
      <c r="N87" s="9">
        <f t="shared" si="115"/>
        <v>0.118255615234375</v>
      </c>
      <c r="O87" s="5">
        <f t="shared" si="129"/>
        <v>13107200</v>
      </c>
      <c r="P87" s="8">
        <f t="shared" si="130"/>
        <v>1.9869084175698681</v>
      </c>
      <c r="Q87" s="8">
        <f>2</f>
        <v>2</v>
      </c>
      <c r="R87" s="1">
        <f t="shared" si="116"/>
        <v>0</v>
      </c>
      <c r="S87" s="1">
        <f t="shared" si="131"/>
        <v>6.4687914207998631E-2</v>
      </c>
      <c r="T87">
        <f t="shared" si="117"/>
        <v>6.4687914207998631E-2</v>
      </c>
      <c r="U87">
        <f t="shared" si="118"/>
        <v>6.4687914207998631E-2</v>
      </c>
      <c r="V87" s="1">
        <f t="shared" si="119"/>
        <v>2.6475031236611715</v>
      </c>
      <c r="W87" s="1">
        <f t="shared" si="132"/>
        <v>7.0366682513885461</v>
      </c>
      <c r="X87" s="1">
        <f t="shared" si="120"/>
        <v>49.068728320968106</v>
      </c>
      <c r="Y87">
        <f t="shared" si="121"/>
        <v>58.75289969601782</v>
      </c>
      <c r="Z87">
        <v>6.0847999999999999E-2</v>
      </c>
      <c r="AA87">
        <v>58.836739569221407</v>
      </c>
      <c r="AB87">
        <f t="shared" si="122"/>
        <v>7.8967262687352093</v>
      </c>
      <c r="AC87">
        <f t="shared" si="133"/>
        <v>31.795028694451748</v>
      </c>
      <c r="AD87">
        <f t="shared" si="123"/>
        <v>6.310666263473955</v>
      </c>
      <c r="AE87">
        <f t="shared" si="124"/>
        <v>6.310666263473955</v>
      </c>
      <c r="AF87">
        <f t="shared" si="125"/>
        <v>0.14249578378650538</v>
      </c>
    </row>
    <row r="88" spans="8:32">
      <c r="H88">
        <v>16500</v>
      </c>
      <c r="I88">
        <v>256</v>
      </c>
      <c r="J88">
        <f t="shared" si="126"/>
        <v>544500000</v>
      </c>
      <c r="K88">
        <v>34306540.976562001</v>
      </c>
      <c r="L88" s="3">
        <f t="shared" si="127"/>
        <v>274452327.81249601</v>
      </c>
      <c r="M88" s="9">
        <f t="shared" si="128"/>
        <v>2178.2640000000001</v>
      </c>
      <c r="N88" s="9">
        <f t="shared" si="115"/>
        <v>0.125885009765625</v>
      </c>
      <c r="O88" s="5">
        <f t="shared" si="129"/>
        <v>13107200</v>
      </c>
      <c r="P88" s="8">
        <f t="shared" si="130"/>
        <v>1.9839511085218369</v>
      </c>
      <c r="Q88" s="8">
        <f>2</f>
        <v>2</v>
      </c>
      <c r="R88" s="1">
        <f t="shared" si="116"/>
        <v>0</v>
      </c>
      <c r="S88" s="1">
        <f t="shared" si="131"/>
        <v>7.3413262451055436E-2</v>
      </c>
      <c r="T88">
        <f t="shared" si="117"/>
        <v>7.3413262451055436E-2</v>
      </c>
      <c r="U88">
        <f t="shared" si="118"/>
        <v>7.3413262451055436E-2</v>
      </c>
      <c r="V88" s="1">
        <f t="shared" si="119"/>
        <v>3.0001362140135437</v>
      </c>
      <c r="W88" s="1">
        <f t="shared" si="132"/>
        <v>7.9858004303425396</v>
      </c>
      <c r="X88" s="1">
        <f t="shared" si="120"/>
        <v>59.564217065008989</v>
      </c>
      <c r="Y88">
        <f t="shared" si="121"/>
        <v>70.550153709365077</v>
      </c>
      <c r="Z88">
        <v>7.3862999999999998E-2</v>
      </c>
      <c r="AA88">
        <v>70.638662805917107</v>
      </c>
      <c r="AB88">
        <f t="shared" si="122"/>
        <v>7.3717558182039724</v>
      </c>
      <c r="AC88">
        <f t="shared" si="133"/>
        <v>29.725554370929537</v>
      </c>
      <c r="AD88">
        <f t="shared" si="123"/>
        <v>0.60888069662017807</v>
      </c>
      <c r="AE88">
        <f t="shared" si="124"/>
        <v>0.60888069662017807</v>
      </c>
      <c r="AF88">
        <f t="shared" si="125"/>
        <v>0.12529837490725618</v>
      </c>
    </row>
    <row r="89" spans="8:32">
      <c r="H89">
        <v>17500</v>
      </c>
      <c r="I89">
        <v>128</v>
      </c>
      <c r="J89">
        <f t="shared" si="126"/>
        <v>612500000</v>
      </c>
      <c r="K89">
        <v>39561477.3125</v>
      </c>
      <c r="L89" s="3">
        <f t="shared" si="127"/>
        <v>316491818.5</v>
      </c>
      <c r="M89" s="9">
        <f t="shared" si="128"/>
        <v>2450.2800000000002</v>
      </c>
      <c r="N89" s="9">
        <f t="shared" si="115"/>
        <v>0.133514404296875</v>
      </c>
      <c r="O89" s="5">
        <f t="shared" si="129"/>
        <v>13107200</v>
      </c>
      <c r="P89" s="8">
        <f t="shared" si="130"/>
        <v>1.9352790947422231</v>
      </c>
      <c r="Q89" s="8">
        <f>2</f>
        <v>2</v>
      </c>
      <c r="R89" s="1">
        <f t="shared" si="116"/>
        <v>0</v>
      </c>
      <c r="S89" s="1">
        <f t="shared" si="131"/>
        <v>8.4658407237216418E-2</v>
      </c>
      <c r="T89">
        <f t="shared" si="117"/>
        <v>8.4658407237216418E-2</v>
      </c>
      <c r="U89">
        <f t="shared" si="118"/>
        <v>8.4658407237216418E-2</v>
      </c>
      <c r="V89" s="1">
        <f t="shared" si="119"/>
        <v>3.3748088725129395</v>
      </c>
      <c r="W89" s="1">
        <f t="shared" si="132"/>
        <v>9.2090328419583436</v>
      </c>
      <c r="X89" s="1">
        <f t="shared" si="120"/>
        <v>69.30570796228244</v>
      </c>
      <c r="Y89">
        <f t="shared" si="121"/>
        <v>81.889549676753717</v>
      </c>
      <c r="Z89">
        <v>8.5943000000000006E-2</v>
      </c>
      <c r="AA89">
        <v>81.9724334</v>
      </c>
      <c r="AB89">
        <f t="shared" si="122"/>
        <v>7.1268166110096223</v>
      </c>
      <c r="AC89">
        <f t="shared" si="133"/>
        <v>29.460625623960063</v>
      </c>
      <c r="AD89">
        <f t="shared" si="123"/>
        <v>1.4947031902349084</v>
      </c>
      <c r="AE89">
        <f t="shared" si="124"/>
        <v>1.4947031902349084</v>
      </c>
      <c r="AF89">
        <f t="shared" si="125"/>
        <v>0.10111170281091489</v>
      </c>
    </row>
    <row r="90" spans="8:32">
      <c r="H90">
        <v>18500</v>
      </c>
      <c r="I90">
        <v>128</v>
      </c>
      <c r="J90">
        <f t="shared" si="126"/>
        <v>684500000</v>
      </c>
      <c r="K90">
        <v>53821342.21875</v>
      </c>
      <c r="L90" s="3">
        <f t="shared" si="127"/>
        <v>430570737.75</v>
      </c>
      <c r="M90" s="9">
        <f t="shared" si="128"/>
        <v>2738.2959999999998</v>
      </c>
      <c r="N90" s="9">
        <f t="shared" si="115"/>
        <v>0.141143798828125</v>
      </c>
      <c r="O90" s="5">
        <f t="shared" si="129"/>
        <v>13107200</v>
      </c>
      <c r="P90" s="8">
        <f t="shared" si="130"/>
        <v>1.5897503940396376</v>
      </c>
      <c r="Q90" s="8">
        <f>2</f>
        <v>2</v>
      </c>
      <c r="R90" s="1">
        <f t="shared" si="116"/>
        <v>0</v>
      </c>
      <c r="S90" s="1">
        <f t="shared" si="131"/>
        <v>0.11517338120659258</v>
      </c>
      <c r="T90">
        <f t="shared" si="117"/>
        <v>0.11517338120659258</v>
      </c>
      <c r="U90">
        <f t="shared" si="118"/>
        <v>0.11517338120659258</v>
      </c>
      <c r="V90" s="1">
        <f t="shared" si="119"/>
        <v>3.7715210991593588</v>
      </c>
      <c r="W90" s="1">
        <f t="shared" si="132"/>
        <v>12.528412530594318</v>
      </c>
      <c r="X90" s="1">
        <f t="shared" si="120"/>
        <v>94.263439897689381</v>
      </c>
      <c r="Y90">
        <f t="shared" si="121"/>
        <v>110.56337352744306</v>
      </c>
      <c r="Z90">
        <v>0.116892</v>
      </c>
      <c r="AA90">
        <v>110.39460313841657</v>
      </c>
      <c r="AB90">
        <f t="shared" si="122"/>
        <v>5.8558327344899563</v>
      </c>
      <c r="AC90">
        <f t="shared" si="133"/>
        <v>29.467935376244739</v>
      </c>
      <c r="AD90">
        <f t="shared" si="123"/>
        <v>1.4702621166610328</v>
      </c>
      <c r="AE90">
        <f t="shared" si="124"/>
        <v>1.4702621166610328</v>
      </c>
      <c r="AF90">
        <f t="shared" si="125"/>
        <v>0.15287920263174568</v>
      </c>
    </row>
    <row r="91" spans="8:32">
      <c r="H91">
        <v>19500</v>
      </c>
      <c r="I91">
        <v>128</v>
      </c>
      <c r="J91">
        <f>2*H91^2</f>
        <v>760500000</v>
      </c>
      <c r="K91">
        <v>59956634.28125</v>
      </c>
      <c r="L91" s="3">
        <f t="shared" si="127"/>
        <v>479653074.25</v>
      </c>
      <c r="M91" s="9">
        <f t="shared" si="128"/>
        <v>3042.3119999999999</v>
      </c>
      <c r="N91" s="9">
        <f t="shared" si="115"/>
        <v>0.148773193359375</v>
      </c>
      <c r="O91" s="5">
        <f t="shared" si="129"/>
        <v>13107200</v>
      </c>
      <c r="P91" s="8">
        <f t="shared" si="130"/>
        <v>1.5855209542629134</v>
      </c>
      <c r="Q91" s="8">
        <f>2</f>
        <v>2</v>
      </c>
      <c r="R91" s="1">
        <f t="shared" si="116"/>
        <v>0</v>
      </c>
      <c r="S91" s="1">
        <f t="shared" si="131"/>
        <v>0.12830241705739165</v>
      </c>
      <c r="T91">
        <f t="shared" si="117"/>
        <v>0.12830241705739165</v>
      </c>
      <c r="U91">
        <f t="shared" si="118"/>
        <v>0.12830241705739165</v>
      </c>
      <c r="V91" s="1">
        <f t="shared" si="119"/>
        <v>4.1902728939528009</v>
      </c>
      <c r="W91" s="1">
        <f t="shared" si="132"/>
        <v>13.956572193396315</v>
      </c>
      <c r="X91" s="1">
        <f t="shared" si="120"/>
        <v>106.3386952532997</v>
      </c>
      <c r="Y91">
        <f t="shared" si="121"/>
        <v>124.48554034064883</v>
      </c>
      <c r="Z91">
        <v>0.13186600000000001</v>
      </c>
      <c r="AA91">
        <v>124.53073397328939</v>
      </c>
      <c r="AB91">
        <f t="shared" si="122"/>
        <v>5.7672182366948261</v>
      </c>
      <c r="AC91">
        <f t="shared" si="133"/>
        <v>29.09942361184839</v>
      </c>
      <c r="AD91">
        <f t="shared" si="123"/>
        <v>2.7024274207213095</v>
      </c>
      <c r="AE91">
        <f t="shared" si="124"/>
        <v>2.7024274207213095</v>
      </c>
      <c r="AF91">
        <f t="shared" si="125"/>
        <v>3.629114773406468E-2</v>
      </c>
    </row>
    <row r="92" spans="8:32">
      <c r="H92">
        <v>20500</v>
      </c>
      <c r="I92">
        <v>128</v>
      </c>
      <c r="J92">
        <f t="shared" si="126"/>
        <v>840500000</v>
      </c>
      <c r="K92">
        <v>67533462.414061993</v>
      </c>
      <c r="L92" s="3">
        <f t="shared" si="127"/>
        <v>540267699.31249595</v>
      </c>
      <c r="M92" s="9">
        <f t="shared" si="128"/>
        <v>3362.328</v>
      </c>
      <c r="N92" s="9">
        <f t="shared" si="115"/>
        <v>0.156402587890625</v>
      </c>
      <c r="O92" s="5">
        <f t="shared" si="129"/>
        <v>13107200</v>
      </c>
      <c r="P92" s="8">
        <f t="shared" si="130"/>
        <v>1.5557102545081949</v>
      </c>
      <c r="Q92" s="8">
        <f>2</f>
        <v>2</v>
      </c>
      <c r="R92" s="1">
        <f t="shared" si="116"/>
        <v>0</v>
      </c>
      <c r="S92" s="1">
        <f t="shared" si="131"/>
        <v>0.14451622516590035</v>
      </c>
      <c r="T92">
        <f t="shared" si="117"/>
        <v>0.14451622516590035</v>
      </c>
      <c r="U92">
        <f t="shared" si="118"/>
        <v>0.14451622516590035</v>
      </c>
      <c r="V92" s="1">
        <f t="shared" si="119"/>
        <v>4.631064256893267</v>
      </c>
      <c r="W92" s="1">
        <f t="shared" si="132"/>
        <v>15.720289421693376</v>
      </c>
      <c r="X92" s="1">
        <f t="shared" si="120"/>
        <v>121.16463152369475</v>
      </c>
      <c r="Y92">
        <f t="shared" si="121"/>
        <v>141.5159852022814</v>
      </c>
      <c r="Z92">
        <v>0.150251</v>
      </c>
      <c r="AA92">
        <v>141.46048177215545</v>
      </c>
      <c r="AB92">
        <f t="shared" si="122"/>
        <v>5.5939727522612159</v>
      </c>
      <c r="AC92">
        <f t="shared" si="133"/>
        <v>28.766141952465993</v>
      </c>
      <c r="AD92">
        <f t="shared" si="123"/>
        <v>3.8167964500067542</v>
      </c>
      <c r="AE92">
        <f t="shared" si="124"/>
        <v>3.8167964500067542</v>
      </c>
      <c r="AF92">
        <f t="shared" si="125"/>
        <v>3.9235996817365268E-2</v>
      </c>
    </row>
    <row r="93" spans="8:32">
      <c r="H93">
        <v>21500</v>
      </c>
      <c r="I93">
        <v>64</v>
      </c>
      <c r="J93">
        <f t="shared" si="126"/>
        <v>924500000</v>
      </c>
      <c r="K93">
        <v>79162736.421875</v>
      </c>
      <c r="L93" s="3">
        <f t="shared" si="127"/>
        <v>633301891.375</v>
      </c>
      <c r="M93" s="9">
        <f t="shared" si="128"/>
        <v>3698.3440000000001</v>
      </c>
      <c r="N93" s="9">
        <f t="shared" si="115"/>
        <v>0.164031982421875</v>
      </c>
      <c r="O93" s="5">
        <f t="shared" si="129"/>
        <v>13107200</v>
      </c>
      <c r="P93" s="8">
        <f t="shared" si="130"/>
        <v>1.4598093146268081</v>
      </c>
      <c r="Q93" s="8">
        <f>2</f>
        <v>2</v>
      </c>
      <c r="R93" s="1">
        <f t="shared" si="116"/>
        <v>0</v>
      </c>
      <c r="S93" s="1">
        <f t="shared" si="131"/>
        <v>0.16940194434796785</v>
      </c>
      <c r="T93">
        <f t="shared" si="117"/>
        <v>0.16940194434796785</v>
      </c>
      <c r="U93">
        <f t="shared" si="118"/>
        <v>0.16940194434796785</v>
      </c>
      <c r="V93" s="1">
        <f t="shared" si="119"/>
        <v>5.0938951879807552</v>
      </c>
      <c r="W93" s="1">
        <f t="shared" si="132"/>
        <v>18.427326002257182</v>
      </c>
      <c r="X93" s="1">
        <f t="shared" si="120"/>
        <v>136.40264576168144</v>
      </c>
      <c r="Y93">
        <f t="shared" si="121"/>
        <v>159.92386695191936</v>
      </c>
      <c r="Z93">
        <v>0.16914699999999999</v>
      </c>
      <c r="AA93">
        <v>160.30437072218464</v>
      </c>
      <c r="AB93">
        <f t="shared" si="122"/>
        <v>5.4656600471778987</v>
      </c>
      <c r="AC93">
        <f t="shared" si="133"/>
        <v>29.952734195699602</v>
      </c>
      <c r="AD93">
        <f t="shared" si="123"/>
        <v>0.15072354104291294</v>
      </c>
      <c r="AE93">
        <f t="shared" si="124"/>
        <v>0.15072354104291294</v>
      </c>
      <c r="AF93">
        <f t="shared" si="125"/>
        <v>0.23736331614108638</v>
      </c>
    </row>
    <row r="94" spans="8:32">
      <c r="H94">
        <v>22500</v>
      </c>
      <c r="I94">
        <v>64</v>
      </c>
      <c r="J94">
        <f t="shared" si="126"/>
        <v>1012500000</v>
      </c>
      <c r="K94">
        <v>79897093.171875</v>
      </c>
      <c r="L94" s="3">
        <f t="shared" si="127"/>
        <v>639176745.375</v>
      </c>
      <c r="M94" s="9">
        <f t="shared" si="128"/>
        <v>4050.36</v>
      </c>
      <c r="N94" s="9">
        <f t="shared" si="115"/>
        <v>0.171661376953125</v>
      </c>
      <c r="O94" s="5">
        <f t="shared" si="129"/>
        <v>13107200</v>
      </c>
      <c r="P94" s="8">
        <f t="shared" si="130"/>
        <v>1.5840688938174279</v>
      </c>
      <c r="Q94" s="8">
        <f>2</f>
        <v>2</v>
      </c>
      <c r="R94" s="1">
        <f t="shared" si="116"/>
        <v>0</v>
      </c>
      <c r="S94" s="1">
        <f t="shared" si="131"/>
        <v>0.17097340924316923</v>
      </c>
      <c r="T94">
        <f t="shared" si="117"/>
        <v>0.17097340924316923</v>
      </c>
      <c r="U94">
        <f t="shared" si="118"/>
        <v>0.17097340924316923</v>
      </c>
      <c r="V94" s="1">
        <f t="shared" si="119"/>
        <v>5.5787656872152676</v>
      </c>
      <c r="W94" s="1">
        <f t="shared" si="132"/>
        <v>18.598267935872158</v>
      </c>
      <c r="X94" s="1">
        <f t="shared" si="120"/>
        <v>143.79827597847736</v>
      </c>
      <c r="Y94">
        <f t="shared" si="121"/>
        <v>167.97530960156479</v>
      </c>
      <c r="Z94">
        <v>0.178318</v>
      </c>
      <c r="AA94">
        <v>167.78336882218258</v>
      </c>
      <c r="AB94">
        <f t="shared" si="122"/>
        <v>5.6780583003398419</v>
      </c>
      <c r="AC94">
        <f t="shared" si="133"/>
        <v>28.675814909319307</v>
      </c>
      <c r="AD94">
        <f t="shared" si="123"/>
        <v>4.1188162478441752</v>
      </c>
      <c r="AE94">
        <f t="shared" si="124"/>
        <v>4.1188162478441752</v>
      </c>
      <c r="AF94">
        <f t="shared" si="125"/>
        <v>0.11439797682547842</v>
      </c>
    </row>
    <row r="95" spans="8:32">
      <c r="H95">
        <v>23500</v>
      </c>
      <c r="I95">
        <v>64</v>
      </c>
      <c r="J95">
        <f t="shared" si="126"/>
        <v>1104500000</v>
      </c>
      <c r="K95">
        <v>94303318.921875</v>
      </c>
      <c r="L95" s="3">
        <f t="shared" si="127"/>
        <v>754426551.375</v>
      </c>
      <c r="M95" s="9">
        <f t="shared" si="128"/>
        <v>4418.3760000000002</v>
      </c>
      <c r="N95" s="9">
        <f t="shared" si="115"/>
        <v>0.179290771484375</v>
      </c>
      <c r="O95" s="5">
        <f t="shared" si="129"/>
        <v>13107200</v>
      </c>
      <c r="P95" s="8">
        <f t="shared" si="130"/>
        <v>1.4640258856040584</v>
      </c>
      <c r="Q95" s="8">
        <f>2</f>
        <v>2</v>
      </c>
      <c r="R95" s="1">
        <f t="shared" si="116"/>
        <v>0</v>
      </c>
      <c r="S95" s="1">
        <f t="shared" si="131"/>
        <v>0.20180158374891299</v>
      </c>
      <c r="T95">
        <f t="shared" si="117"/>
        <v>0.20180158374891299</v>
      </c>
      <c r="U95">
        <f t="shared" si="118"/>
        <v>0.20180158374891299</v>
      </c>
      <c r="V95" s="1">
        <f t="shared" si="119"/>
        <v>6.085675754596803</v>
      </c>
      <c r="W95" s="1">
        <f t="shared" si="132"/>
        <v>21.951717176719839</v>
      </c>
      <c r="X95" s="1">
        <f t="shared" si="120"/>
        <v>160.44751613287369</v>
      </c>
      <c r="Y95">
        <f t="shared" si="121"/>
        <v>188.48490906419033</v>
      </c>
      <c r="Z95">
        <v>0.198964</v>
      </c>
      <c r="AA95">
        <v>188.25792803638171</v>
      </c>
      <c r="AB95">
        <f t="shared" si="122"/>
        <v>5.5512555035081723</v>
      </c>
      <c r="AC95">
        <f t="shared" si="133"/>
        <v>30.334193175649865</v>
      </c>
      <c r="AD95">
        <f t="shared" si="123"/>
        <v>1.4261794841845719</v>
      </c>
      <c r="AE95">
        <f t="shared" si="124"/>
        <v>1.4261794841845719</v>
      </c>
      <c r="AF95">
        <f t="shared" si="125"/>
        <v>0.12056917346118597</v>
      </c>
    </row>
    <row r="96" spans="8:32">
      <c r="H96">
        <v>24500</v>
      </c>
      <c r="I96">
        <v>64</v>
      </c>
      <c r="J96">
        <f t="shared" si="126"/>
        <v>1200500000</v>
      </c>
      <c r="K96">
        <v>102588424.25</v>
      </c>
      <c r="L96" s="3">
        <f t="shared" si="127"/>
        <v>820707394</v>
      </c>
      <c r="M96" s="9">
        <f t="shared" si="128"/>
        <v>4802.3919999999998</v>
      </c>
      <c r="N96" s="9">
        <f t="shared" si="115"/>
        <v>0.186920166015625</v>
      </c>
      <c r="O96" s="5">
        <f t="shared" si="129"/>
        <v>13107200</v>
      </c>
      <c r="P96" s="8">
        <f t="shared" si="130"/>
        <v>1.4627625007116727</v>
      </c>
      <c r="Q96" s="8">
        <f>2</f>
        <v>2</v>
      </c>
      <c r="R96" s="1">
        <f t="shared" si="116"/>
        <v>0</v>
      </c>
      <c r="S96" s="1">
        <f t="shared" si="131"/>
        <v>0.21953104858489927</v>
      </c>
      <c r="T96">
        <f t="shared" si="117"/>
        <v>0.21953104858489927</v>
      </c>
      <c r="U96">
        <f t="shared" si="118"/>
        <v>0.21953104858489927</v>
      </c>
      <c r="V96" s="1">
        <f t="shared" si="119"/>
        <v>6.6146253901253615</v>
      </c>
      <c r="W96" s="1">
        <f t="shared" si="132"/>
        <v>23.880305597801875</v>
      </c>
      <c r="X96" s="1">
        <f t="shared" si="120"/>
        <v>177.05724196161054</v>
      </c>
      <c r="Y96">
        <f t="shared" si="121"/>
        <v>207.55217294953778</v>
      </c>
      <c r="Z96">
        <v>0.21956100000000001</v>
      </c>
      <c r="AA96">
        <v>207.65347510007319</v>
      </c>
      <c r="AB96">
        <f t="shared" si="122"/>
        <v>5.4677287860776733</v>
      </c>
      <c r="AC96">
        <f t="shared" si="133"/>
        <v>29.90357646394396</v>
      </c>
      <c r="AD96">
        <f t="shared" si="123"/>
        <v>1.364150058559209E-2</v>
      </c>
      <c r="AE96">
        <f t="shared" si="124"/>
        <v>1.364150058559209E-2</v>
      </c>
      <c r="AF96">
        <f t="shared" si="125"/>
        <v>4.8784230789587088E-2</v>
      </c>
    </row>
    <row r="97" spans="7:57">
      <c r="AB97">
        <f>AVERAGE(AB76:AB96)</f>
        <v>7.7296772200023085</v>
      </c>
      <c r="AC97">
        <f>AVERAGE(AC76:AC96)</f>
        <v>33.241608102277624</v>
      </c>
    </row>
    <row r="98" spans="7:57">
      <c r="G98" s="4" t="s">
        <v>49</v>
      </c>
      <c r="H98" s="4"/>
      <c r="N98" s="8"/>
      <c r="O98" s="8"/>
      <c r="AG98" s="4" t="s">
        <v>50</v>
      </c>
      <c r="AL98" s="8"/>
      <c r="AM98" s="8"/>
      <c r="BA98" s="3"/>
      <c r="BB98" s="3"/>
    </row>
    <row r="99" spans="7:57">
      <c r="G99" t="s">
        <v>94</v>
      </c>
      <c r="H99" t="s">
        <v>32</v>
      </c>
      <c r="I99" t="s">
        <v>78</v>
      </c>
      <c r="J99" t="s">
        <v>33</v>
      </c>
      <c r="K99" t="s">
        <v>75</v>
      </c>
      <c r="L99" t="s">
        <v>63</v>
      </c>
      <c r="M99" t="s">
        <v>61</v>
      </c>
      <c r="N99" s="5" t="s">
        <v>65</v>
      </c>
      <c r="O99" s="8" t="s">
        <v>59</v>
      </c>
      <c r="P99" t="s">
        <v>64</v>
      </c>
      <c r="Q99" t="s">
        <v>34</v>
      </c>
      <c r="R99" t="s">
        <v>35</v>
      </c>
      <c r="S99" t="s">
        <v>36</v>
      </c>
      <c r="T99" t="s">
        <v>37</v>
      </c>
      <c r="U99" t="s">
        <v>38</v>
      </c>
      <c r="V99" t="s">
        <v>39</v>
      </c>
      <c r="W99" t="s">
        <v>40</v>
      </c>
      <c r="X99" t="s">
        <v>41</v>
      </c>
      <c r="Y99" t="s">
        <v>42</v>
      </c>
      <c r="Z99" t="s">
        <v>43</v>
      </c>
      <c r="AA99" t="s">
        <v>25</v>
      </c>
      <c r="AB99" t="s">
        <v>91</v>
      </c>
      <c r="AC99" t="s">
        <v>44</v>
      </c>
      <c r="AD99" t="s">
        <v>77</v>
      </c>
      <c r="AE99" t="s">
        <v>45</v>
      </c>
      <c r="AG99" t="s">
        <v>94</v>
      </c>
      <c r="AH99" t="s">
        <v>32</v>
      </c>
      <c r="AI99" t="s">
        <v>78</v>
      </c>
      <c r="AJ99" t="s">
        <v>33</v>
      </c>
      <c r="AK99" t="s">
        <v>75</v>
      </c>
      <c r="AL99" t="s">
        <v>63</v>
      </c>
      <c r="AM99" t="s">
        <v>61</v>
      </c>
      <c r="AN99" s="5" t="s">
        <v>65</v>
      </c>
      <c r="AO99" s="8" t="s">
        <v>59</v>
      </c>
      <c r="AP99" t="s">
        <v>64</v>
      </c>
      <c r="AQ99" t="s">
        <v>34</v>
      </c>
      <c r="AR99" t="s">
        <v>35</v>
      </c>
      <c r="AS99" t="s">
        <v>36</v>
      </c>
      <c r="AT99" t="s">
        <v>37</v>
      </c>
      <c r="AU99" t="s">
        <v>38</v>
      </c>
      <c r="AV99" t="s">
        <v>39</v>
      </c>
      <c r="AW99" t="s">
        <v>40</v>
      </c>
      <c r="AX99" t="s">
        <v>41</v>
      </c>
      <c r="AY99" t="s">
        <v>42</v>
      </c>
      <c r="AZ99" t="s">
        <v>43</v>
      </c>
      <c r="BA99" t="s">
        <v>25</v>
      </c>
      <c r="BB99" t="s">
        <v>91</v>
      </c>
      <c r="BC99" t="s">
        <v>44</v>
      </c>
      <c r="BD99" t="s">
        <v>77</v>
      </c>
      <c r="BE99" t="s">
        <v>45</v>
      </c>
    </row>
    <row r="100" spans="7:57">
      <c r="G100" s="5">
        <v>1048576</v>
      </c>
      <c r="H100" s="5">
        <v>8</v>
      </c>
      <c r="I100" s="5">
        <v>21</v>
      </c>
      <c r="J100" s="10">
        <f t="shared" ref="J100:J163" si="134">2*I100</f>
        <v>42</v>
      </c>
      <c r="K100" s="5">
        <v>393.25364999999999</v>
      </c>
      <c r="L100" s="10">
        <f t="shared" ref="L100:L163" si="135">K100*8</f>
        <v>3146.0291999999999</v>
      </c>
      <c r="M100" s="5">
        <f t="shared" ref="M100:M163" si="136">((I100+2*H100)*8+(H100+I100)*4)/1000000</f>
        <v>4.1199999999999999E-4</v>
      </c>
      <c r="N100" s="5">
        <f t="shared" ref="N100:N163" si="137">100*2^20/8</f>
        <v>13107200</v>
      </c>
      <c r="O100" s="11">
        <f t="shared" ref="O100:O163" si="138">J100/L100</f>
        <v>1.3350162166327001E-2</v>
      </c>
      <c r="P100" s="11">
        <f t="shared" ref="P100:P131" si="139">4/3</f>
        <v>1.3333333333333333</v>
      </c>
      <c r="Q100" s="6">
        <f t="shared" ref="Q100:Q163" si="140">$B$31*J100</f>
        <v>1.7235423971305514E-9</v>
      </c>
      <c r="R100" s="6">
        <f t="shared" ref="R100:R163" si="141">$C$31*L100</f>
        <v>5.4207743229037533E-7</v>
      </c>
      <c r="S100" s="5">
        <f t="shared" ref="S100:S163" si="142">Q100+R100</f>
        <v>5.4380097468750586E-7</v>
      </c>
      <c r="T100" s="5">
        <f t="shared" ref="T100:T163" si="143">MAX(Q100,R100)</f>
        <v>5.4207743229037533E-7</v>
      </c>
      <c r="U100" s="6">
        <f t="shared" ref="U100:U163" si="144">$D$31*J100</f>
        <v>0</v>
      </c>
      <c r="V100" s="6">
        <f t="shared" ref="V100:V163" si="145">$E$31*L100</f>
        <v>3.8454321621067311E-5</v>
      </c>
      <c r="W100" s="6">
        <f t="shared" ref="W100:W163" si="146">Y100*$F$31</f>
        <v>9.8558079515490421E-3</v>
      </c>
      <c r="X100" s="5">
        <f t="shared" ref="X100:X163" si="147">SUM(U100:W100)</f>
        <v>9.894262273170109E-3</v>
      </c>
      <c r="Y100" s="5">
        <v>1.1E-5</v>
      </c>
      <c r="Z100" s="5">
        <v>9.9796399999999997E-3</v>
      </c>
      <c r="AA100" s="10">
        <f t="shared" ref="AA100:AA163" si="148">J100/Y100/1000000000</f>
        <v>3.8181818181818182E-3</v>
      </c>
      <c r="AB100" s="10">
        <f t="shared" ref="AB100:AB163" si="149">L100*8/Y100/1000000000</f>
        <v>2.2880212363636363</v>
      </c>
      <c r="AC100" s="5">
        <f t="shared" ref="AC100:AC163" si="150">ABS(T100-Y100)/ABS(Y100)*100</f>
        <v>95.072023342814759</v>
      </c>
      <c r="AD100" s="5">
        <f>ABS(S100-Y100)/ABS(Y100)*100</f>
        <v>95.056354775568124</v>
      </c>
      <c r="AE100" s="5">
        <f>ABS(X100-Z100)/ABS(Z100)*100</f>
        <v>0.85551910519708874</v>
      </c>
      <c r="AG100" s="5">
        <v>1048576</v>
      </c>
      <c r="AH100" s="5">
        <v>8</v>
      </c>
      <c r="AI100" s="5">
        <v>21</v>
      </c>
      <c r="AJ100" s="10">
        <f t="shared" ref="AJ100:AJ163" si="151">2*AI100</f>
        <v>42</v>
      </c>
      <c r="AK100" s="5">
        <v>304.81269800000001</v>
      </c>
      <c r="AL100" s="10">
        <f t="shared" ref="AL100:AL163" si="152">AK100*8</f>
        <v>2438.5015840000001</v>
      </c>
      <c r="AM100" s="5">
        <f t="shared" ref="AM100:AM163" si="153">((AI100+2*AH100)*8+(AH100+AI100)*4)/1000000</f>
        <v>4.1199999999999999E-4</v>
      </c>
      <c r="AN100" s="5">
        <f t="shared" ref="AN100:AN163" si="154">100*2^20/8</f>
        <v>13107200</v>
      </c>
      <c r="AO100" s="11">
        <f t="shared" ref="AO100:AO163" si="155">AJ100/AL100</f>
        <v>1.7223691908005746E-2</v>
      </c>
      <c r="AP100" s="11">
        <f t="shared" ref="AP100:AP109" si="156">4/3</f>
        <v>1.3333333333333333</v>
      </c>
      <c r="AQ100" s="6">
        <f t="shared" ref="AQ100:AQ163" si="157">$B$32*AJ100</f>
        <v>0</v>
      </c>
      <c r="AR100" s="6">
        <f t="shared" ref="AR100:AR163" si="158">$C$32*AL100</f>
        <v>6.9109534224998365E-7</v>
      </c>
      <c r="AS100" s="5">
        <f t="shared" ref="AS100:AS163" si="159">AQ100+AR100</f>
        <v>6.9109534224998365E-7</v>
      </c>
      <c r="AT100" s="5">
        <f t="shared" ref="AT100:AT163" si="160">MAX(AQ100,AR100)</f>
        <v>6.9109534224998365E-7</v>
      </c>
      <c r="AU100" s="6">
        <f t="shared" ref="AU100:AU163" si="161">$D$32*AJ100</f>
        <v>1.6432027034518115E-7</v>
      </c>
      <c r="AV100" s="6">
        <f t="shared" ref="AV100:AV163" si="162">$E$32*AL100</f>
        <v>1.6673629009381115E-5</v>
      </c>
      <c r="AW100" s="6">
        <f t="shared" ref="AW100:AW163" si="163">AY100*$F$32</f>
        <v>9.8266174541294538E-3</v>
      </c>
      <c r="AX100" s="5">
        <f t="shared" ref="AX100:AX163" si="164">SUM(AU100:AW100)</f>
        <v>9.8434554034091803E-3</v>
      </c>
      <c r="AY100" s="5">
        <v>1.1E-5</v>
      </c>
      <c r="AZ100" s="5">
        <v>9.7887900000000003E-3</v>
      </c>
      <c r="BA100" s="10">
        <f t="shared" ref="BA100:BA163" si="165">AJ100/AY100/1000000000</f>
        <v>3.8181818181818182E-3</v>
      </c>
      <c r="BB100" s="10">
        <f t="shared" ref="BB100:BB163" si="166">AL100*8/AY100/1000000000</f>
        <v>1.7734556974545455</v>
      </c>
      <c r="BC100" s="5">
        <f t="shared" ref="BC100:BC163" si="167">ABS(AT100-AY100)/ABS(AY100)*100</f>
        <v>93.717315070454703</v>
      </c>
      <c r="BD100" s="5">
        <f>ABS(AS100-AY100)/ABS(AY100)*100</f>
        <v>93.717315070454703</v>
      </c>
      <c r="BE100" s="5">
        <f t="shared" ref="BE100:BE163" si="168">ABS(AX100-AZ100)/ABS(AZ100)*100</f>
        <v>0.55844903618506414</v>
      </c>
    </row>
    <row r="101" spans="7:57">
      <c r="G101" s="5">
        <v>1048576</v>
      </c>
      <c r="H101" s="5">
        <v>16</v>
      </c>
      <c r="I101" s="5">
        <v>51</v>
      </c>
      <c r="J101" s="10">
        <f t="shared" si="134"/>
        <v>102</v>
      </c>
      <c r="K101" s="5">
        <v>388.05505900000003</v>
      </c>
      <c r="L101" s="10">
        <f t="shared" si="135"/>
        <v>3104.4404720000002</v>
      </c>
      <c r="M101" s="5">
        <f t="shared" si="136"/>
        <v>9.3199999999999999E-4</v>
      </c>
      <c r="N101" s="5">
        <f t="shared" si="137"/>
        <v>13107200</v>
      </c>
      <c r="O101" s="11">
        <f t="shared" si="138"/>
        <v>3.2856162300412113E-2</v>
      </c>
      <c r="P101" s="11">
        <f t="shared" si="139"/>
        <v>1.3333333333333333</v>
      </c>
      <c r="Q101" s="6">
        <f t="shared" si="140"/>
        <v>4.1857458216027674E-9</v>
      </c>
      <c r="R101" s="6">
        <f t="shared" si="141"/>
        <v>5.3491147499841422E-7</v>
      </c>
      <c r="S101" s="5">
        <f t="shared" si="142"/>
        <v>5.3909722082001697E-7</v>
      </c>
      <c r="T101" s="5">
        <f t="shared" si="143"/>
        <v>5.3491147499841422E-7</v>
      </c>
      <c r="U101" s="6">
        <f t="shared" si="144"/>
        <v>0</v>
      </c>
      <c r="V101" s="6">
        <f t="shared" si="145"/>
        <v>3.7945977222254014E-5</v>
      </c>
      <c r="W101" s="6">
        <f t="shared" si="146"/>
        <v>1.0751790492598955E-2</v>
      </c>
      <c r="X101" s="5">
        <f t="shared" si="147"/>
        <v>1.0789736469821209E-2</v>
      </c>
      <c r="Y101" s="5">
        <v>1.2E-5</v>
      </c>
      <c r="Z101" s="5">
        <v>1.0884E-2</v>
      </c>
      <c r="AA101" s="10">
        <f t="shared" si="148"/>
        <v>8.5000000000000006E-3</v>
      </c>
      <c r="AB101" s="10">
        <f t="shared" si="149"/>
        <v>2.0696269813333337</v>
      </c>
      <c r="AC101" s="5">
        <f t="shared" si="150"/>
        <v>95.54240437501322</v>
      </c>
      <c r="AD101" s="5">
        <f t="shared" ref="AD101:AD164" si="169">ABS(S101-Y101)/ABS(Y101)*100</f>
        <v>95.507523159833198</v>
      </c>
      <c r="AE101" s="5">
        <f t="shared" ref="AE100:AE163" si="170">ABS(X101-Z101)/ABS(Z101)*100</f>
        <v>0.86607433093339248</v>
      </c>
      <c r="AG101" s="5">
        <v>1048576</v>
      </c>
      <c r="AH101" s="5">
        <v>16</v>
      </c>
      <c r="AI101" s="5">
        <v>51</v>
      </c>
      <c r="AJ101" s="10">
        <f t="shared" si="151"/>
        <v>102</v>
      </c>
      <c r="AK101" s="5">
        <v>360.72768100000002</v>
      </c>
      <c r="AL101" s="10">
        <f t="shared" si="152"/>
        <v>2885.8214480000001</v>
      </c>
      <c r="AM101" s="5">
        <f t="shared" si="153"/>
        <v>9.3199999999999999E-4</v>
      </c>
      <c r="AN101" s="5">
        <f t="shared" si="154"/>
        <v>13107200</v>
      </c>
      <c r="AO101" s="11">
        <f t="shared" si="155"/>
        <v>3.5345222092895055E-2</v>
      </c>
      <c r="AP101" s="11">
        <f t="shared" si="156"/>
        <v>1.3333333333333333</v>
      </c>
      <c r="AQ101" s="6">
        <f t="shared" si="157"/>
        <v>0</v>
      </c>
      <c r="AR101" s="6">
        <f t="shared" si="158"/>
        <v>8.1787019305782971E-7</v>
      </c>
      <c r="AS101" s="5">
        <f t="shared" si="159"/>
        <v>8.1787019305782971E-7</v>
      </c>
      <c r="AT101" s="5">
        <f t="shared" si="160"/>
        <v>8.1787019305782971E-7</v>
      </c>
      <c r="AU101" s="6">
        <f t="shared" si="161"/>
        <v>3.9906351369543995E-7</v>
      </c>
      <c r="AV101" s="6">
        <f t="shared" si="162"/>
        <v>1.9732247264870763E-5</v>
      </c>
      <c r="AW101" s="6">
        <f t="shared" si="163"/>
        <v>1.0719946313595767E-2</v>
      </c>
      <c r="AX101" s="5">
        <f t="shared" si="164"/>
        <v>1.0740077624374332E-2</v>
      </c>
      <c r="AY101" s="5">
        <v>1.2E-5</v>
      </c>
      <c r="AZ101" s="5">
        <v>1.066385454546E-2</v>
      </c>
      <c r="BA101" s="10">
        <f t="shared" si="165"/>
        <v>8.5000000000000006E-3</v>
      </c>
      <c r="BB101" s="10">
        <f t="shared" si="166"/>
        <v>1.9238809653333335</v>
      </c>
      <c r="BC101" s="5">
        <f t="shared" si="167"/>
        <v>93.18441505785141</v>
      </c>
      <c r="BD101" s="5">
        <f t="shared" ref="BD101:BD164" si="171">ABS(AS101-AY101)/ABS(AY101)*100</f>
        <v>93.18441505785141</v>
      </c>
      <c r="BE101" s="5">
        <f t="shared" si="168"/>
        <v>0.71477980677055397</v>
      </c>
    </row>
    <row r="102" spans="7:57">
      <c r="G102" s="5">
        <v>1048576</v>
      </c>
      <c r="H102" s="5">
        <v>32</v>
      </c>
      <c r="I102" s="5">
        <v>113</v>
      </c>
      <c r="J102" s="10">
        <f t="shared" si="134"/>
        <v>226</v>
      </c>
      <c r="K102" s="5">
        <v>557.53471300000001</v>
      </c>
      <c r="L102" s="10">
        <f t="shared" si="135"/>
        <v>4460.2777040000001</v>
      </c>
      <c r="M102" s="5">
        <f t="shared" si="136"/>
        <v>1.9959999999999999E-3</v>
      </c>
      <c r="N102" s="5">
        <f t="shared" si="137"/>
        <v>13107200</v>
      </c>
      <c r="O102" s="11">
        <f t="shared" si="138"/>
        <v>5.0669490780209055E-2</v>
      </c>
      <c r="P102" s="11">
        <f t="shared" si="139"/>
        <v>1.3333333333333333</v>
      </c>
      <c r="Q102" s="6">
        <f t="shared" si="140"/>
        <v>9.274299565512015E-9</v>
      </c>
      <c r="R102" s="6">
        <f t="shared" si="141"/>
        <v>7.6852938462438018E-7</v>
      </c>
      <c r="S102" s="5">
        <f t="shared" si="142"/>
        <v>7.778036841898922E-7</v>
      </c>
      <c r="T102" s="5">
        <f t="shared" si="143"/>
        <v>7.6852938462438018E-7</v>
      </c>
      <c r="U102" s="6">
        <f t="shared" si="144"/>
        <v>0</v>
      </c>
      <c r="V102" s="6">
        <f t="shared" si="145"/>
        <v>5.4518550987667779E-5</v>
      </c>
      <c r="W102" s="6">
        <f t="shared" si="146"/>
        <v>1.3439738115748695E-2</v>
      </c>
      <c r="X102" s="5">
        <f t="shared" si="147"/>
        <v>1.3494256666736364E-2</v>
      </c>
      <c r="Y102" s="5">
        <v>1.5E-5</v>
      </c>
      <c r="Z102" s="5">
        <v>1.3498714285710001E-2</v>
      </c>
      <c r="AA102" s="10">
        <f t="shared" si="148"/>
        <v>1.5066666666666666E-2</v>
      </c>
      <c r="AB102" s="10">
        <f t="shared" si="149"/>
        <v>2.3788147754666666</v>
      </c>
      <c r="AC102" s="5">
        <f t="shared" si="150"/>
        <v>94.876470769170794</v>
      </c>
      <c r="AD102" s="5">
        <f t="shared" si="169"/>
        <v>94.814642105400722</v>
      </c>
      <c r="AE102" s="5">
        <f t="shared" si="170"/>
        <v>3.3022544808999105E-2</v>
      </c>
      <c r="AG102" s="5">
        <v>1048576</v>
      </c>
      <c r="AH102" s="5">
        <v>32</v>
      </c>
      <c r="AI102" s="5">
        <v>113</v>
      </c>
      <c r="AJ102" s="10">
        <f t="shared" si="151"/>
        <v>226</v>
      </c>
      <c r="AK102" s="5">
        <v>443.70597400000003</v>
      </c>
      <c r="AL102" s="10">
        <f t="shared" si="152"/>
        <v>3549.6477920000002</v>
      </c>
      <c r="AM102" s="5">
        <f t="shared" si="153"/>
        <v>1.9959999999999999E-3</v>
      </c>
      <c r="AN102" s="5">
        <f t="shared" si="154"/>
        <v>13107200</v>
      </c>
      <c r="AO102" s="11">
        <f t="shared" si="155"/>
        <v>6.3668288586080646E-2</v>
      </c>
      <c r="AP102" s="11">
        <f t="shared" si="156"/>
        <v>1.3333333333333333</v>
      </c>
      <c r="AQ102" s="6">
        <f t="shared" si="157"/>
        <v>0</v>
      </c>
      <c r="AR102" s="6">
        <f t="shared" si="158"/>
        <v>1.0060051105872641E-6</v>
      </c>
      <c r="AS102" s="5">
        <f t="shared" si="159"/>
        <v>1.0060051105872641E-6</v>
      </c>
      <c r="AT102" s="5">
        <f t="shared" si="160"/>
        <v>1.0060051105872641E-6</v>
      </c>
      <c r="AU102" s="6">
        <f t="shared" si="161"/>
        <v>8.8419954995264143E-7</v>
      </c>
      <c r="AV102" s="6">
        <f t="shared" si="162"/>
        <v>2.4271261821651879E-5</v>
      </c>
      <c r="AW102" s="6">
        <f t="shared" si="163"/>
        <v>1.0719946313595767E-2</v>
      </c>
      <c r="AX102" s="5">
        <f t="shared" si="164"/>
        <v>1.0745101774967371E-2</v>
      </c>
      <c r="AY102" s="5">
        <v>1.2E-5</v>
      </c>
      <c r="AZ102" s="5">
        <v>1.0674327272724E-2</v>
      </c>
      <c r="BA102" s="10">
        <f t="shared" si="165"/>
        <v>1.883333333333333E-2</v>
      </c>
      <c r="BB102" s="10">
        <f t="shared" si="166"/>
        <v>2.3664318613333335</v>
      </c>
      <c r="BC102" s="5">
        <f t="shared" si="167"/>
        <v>91.616624078439472</v>
      </c>
      <c r="BD102" s="5">
        <f t="shared" si="171"/>
        <v>91.616624078439472</v>
      </c>
      <c r="BE102" s="5">
        <f t="shared" si="168"/>
        <v>0.66303477900870067</v>
      </c>
    </row>
    <row r="103" spans="7:57">
      <c r="G103" s="5">
        <v>1048576</v>
      </c>
      <c r="H103" s="5">
        <v>64</v>
      </c>
      <c r="I103" s="5">
        <v>239</v>
      </c>
      <c r="J103" s="10">
        <f t="shared" si="134"/>
        <v>478</v>
      </c>
      <c r="K103" s="5">
        <v>586.56264899999996</v>
      </c>
      <c r="L103" s="10">
        <f t="shared" si="135"/>
        <v>4692.5011919999997</v>
      </c>
      <c r="M103" s="5">
        <f t="shared" si="136"/>
        <v>4.1479999999999998E-3</v>
      </c>
      <c r="N103" s="5">
        <f t="shared" si="137"/>
        <v>13107200</v>
      </c>
      <c r="O103" s="11">
        <f t="shared" si="138"/>
        <v>0.10186465180124349</v>
      </c>
      <c r="P103" s="11">
        <f t="shared" si="139"/>
        <v>1.3333333333333333</v>
      </c>
      <c r="Q103" s="6">
        <f t="shared" si="140"/>
        <v>1.9615553948295324E-8</v>
      </c>
      <c r="R103" s="6">
        <f t="shared" si="141"/>
        <v>8.0854271701574975E-7</v>
      </c>
      <c r="S103" s="5">
        <f t="shared" si="142"/>
        <v>8.2815827096404504E-7</v>
      </c>
      <c r="T103" s="5">
        <f t="shared" si="143"/>
        <v>8.0854271701574975E-7</v>
      </c>
      <c r="U103" s="6">
        <f t="shared" si="144"/>
        <v>0</v>
      </c>
      <c r="V103" s="6">
        <f t="shared" si="145"/>
        <v>5.735704870266612E-5</v>
      </c>
      <c r="W103" s="6">
        <f t="shared" si="146"/>
        <v>1.254375557469878E-2</v>
      </c>
      <c r="X103" s="5">
        <f t="shared" si="147"/>
        <v>1.2601112623401446E-2</v>
      </c>
      <c r="Y103" s="5">
        <v>1.4E-5</v>
      </c>
      <c r="Z103" s="5">
        <v>1.2656753846155999E-2</v>
      </c>
      <c r="AA103" s="10">
        <f t="shared" si="148"/>
        <v>3.4142857142857141E-2</v>
      </c>
      <c r="AB103" s="10">
        <f t="shared" si="149"/>
        <v>2.6814292525714283</v>
      </c>
      <c r="AC103" s="5">
        <f t="shared" si="150"/>
        <v>94.224694878458919</v>
      </c>
      <c r="AD103" s="5">
        <f t="shared" si="169"/>
        <v>94.084583778828261</v>
      </c>
      <c r="AE103" s="5">
        <f t="shared" si="170"/>
        <v>0.43961685145241169</v>
      </c>
      <c r="AG103" s="5">
        <v>1048576</v>
      </c>
      <c r="AH103" s="5">
        <v>64</v>
      </c>
      <c r="AI103" s="5">
        <v>239</v>
      </c>
      <c r="AJ103" s="10">
        <f t="shared" si="151"/>
        <v>478</v>
      </c>
      <c r="AK103" s="5">
        <v>465.57962500000002</v>
      </c>
      <c r="AL103" s="10">
        <f t="shared" si="152"/>
        <v>3724.6370000000002</v>
      </c>
      <c r="AM103" s="5">
        <f t="shared" si="153"/>
        <v>4.1479999999999998E-3</v>
      </c>
      <c r="AN103" s="5">
        <f t="shared" si="154"/>
        <v>13107200</v>
      </c>
      <c r="AO103" s="11">
        <f t="shared" si="155"/>
        <v>0.12833465381995615</v>
      </c>
      <c r="AP103" s="11">
        <f t="shared" si="156"/>
        <v>1.3333333333333333</v>
      </c>
      <c r="AQ103" s="6">
        <f t="shared" si="157"/>
        <v>0</v>
      </c>
      <c r="AR103" s="6">
        <f t="shared" si="158"/>
        <v>1.0555987739198255E-6</v>
      </c>
      <c r="AS103" s="5">
        <f t="shared" si="159"/>
        <v>1.0555987739198255E-6</v>
      </c>
      <c r="AT103" s="5">
        <f t="shared" si="160"/>
        <v>1.0555987739198255E-6</v>
      </c>
      <c r="AU103" s="6">
        <f t="shared" si="161"/>
        <v>1.8701211720237284E-6</v>
      </c>
      <c r="AV103" s="6">
        <f t="shared" si="162"/>
        <v>2.5467777400719643E-5</v>
      </c>
      <c r="AW103" s="6">
        <f t="shared" si="163"/>
        <v>1.0719946313595767E-2</v>
      </c>
      <c r="AX103" s="5">
        <f t="shared" si="164"/>
        <v>1.074728421216851E-2</v>
      </c>
      <c r="AY103" s="5">
        <v>1.2E-5</v>
      </c>
      <c r="AZ103" s="5">
        <v>1.067705454546E-2</v>
      </c>
      <c r="BA103" s="10">
        <f t="shared" si="165"/>
        <v>3.9833333333333339E-2</v>
      </c>
      <c r="BB103" s="10">
        <f t="shared" si="166"/>
        <v>2.4830913333333333</v>
      </c>
      <c r="BC103" s="5">
        <f t="shared" si="167"/>
        <v>91.203343550668109</v>
      </c>
      <c r="BD103" s="5">
        <f t="shared" si="171"/>
        <v>91.203343550668109</v>
      </c>
      <c r="BE103" s="5">
        <f t="shared" si="168"/>
        <v>0.65776255435888709</v>
      </c>
    </row>
    <row r="104" spans="7:57">
      <c r="G104" s="5">
        <v>1048576</v>
      </c>
      <c r="H104" s="5">
        <v>128</v>
      </c>
      <c r="I104" s="5">
        <v>492</v>
      </c>
      <c r="J104" s="10">
        <f t="shared" si="134"/>
        <v>984</v>
      </c>
      <c r="K104" s="5">
        <v>501.90723100000002</v>
      </c>
      <c r="L104" s="10">
        <f t="shared" si="135"/>
        <v>4015.2578480000002</v>
      </c>
      <c r="M104" s="5">
        <f t="shared" si="136"/>
        <v>8.4639999999999993E-3</v>
      </c>
      <c r="N104" s="5">
        <f t="shared" si="137"/>
        <v>13107200</v>
      </c>
      <c r="O104" s="11">
        <f t="shared" si="138"/>
        <v>0.24506520807627097</v>
      </c>
      <c r="P104" s="11">
        <f t="shared" si="139"/>
        <v>1.3333333333333333</v>
      </c>
      <c r="Q104" s="6">
        <f t="shared" si="140"/>
        <v>4.038013616134435E-8</v>
      </c>
      <c r="R104" s="6">
        <f t="shared" si="141"/>
        <v>6.9185011513167729E-7</v>
      </c>
      <c r="S104" s="5">
        <f t="shared" si="142"/>
        <v>7.3223025129302162E-7</v>
      </c>
      <c r="T104" s="5">
        <f t="shared" si="143"/>
        <v>6.9185011513167729E-7</v>
      </c>
      <c r="U104" s="6">
        <f t="shared" si="144"/>
        <v>0</v>
      </c>
      <c r="V104" s="6">
        <f t="shared" si="145"/>
        <v>4.9079015756912433E-5</v>
      </c>
      <c r="W104" s="6">
        <f t="shared" si="146"/>
        <v>1.1647773033648867E-2</v>
      </c>
      <c r="X104" s="5">
        <f t="shared" si="147"/>
        <v>1.1696852049405779E-2</v>
      </c>
      <c r="Y104" s="5">
        <v>1.2999999999999999E-5</v>
      </c>
      <c r="Z104" s="5">
        <v>1.1762291666670999E-2</v>
      </c>
      <c r="AA104" s="10">
        <f t="shared" si="148"/>
        <v>7.5692307692307698E-2</v>
      </c>
      <c r="AB104" s="10">
        <f t="shared" si="149"/>
        <v>2.4709279064615388</v>
      </c>
      <c r="AC104" s="5">
        <f t="shared" si="150"/>
        <v>94.678076037448648</v>
      </c>
      <c r="AD104" s="5">
        <f t="shared" si="169"/>
        <v>94.367459605438299</v>
      </c>
      <c r="AE104" s="5">
        <f t="shared" si="170"/>
        <v>0.55635091459810093</v>
      </c>
      <c r="AG104" s="5">
        <v>1048576</v>
      </c>
      <c r="AH104" s="5">
        <v>128</v>
      </c>
      <c r="AI104" s="5">
        <v>492</v>
      </c>
      <c r="AJ104" s="10">
        <f t="shared" si="151"/>
        <v>984</v>
      </c>
      <c r="AK104" s="5">
        <v>530.91386599999998</v>
      </c>
      <c r="AL104" s="10">
        <f t="shared" si="152"/>
        <v>4247.3109279999999</v>
      </c>
      <c r="AM104" s="5">
        <f t="shared" si="153"/>
        <v>8.4639999999999993E-3</v>
      </c>
      <c r="AN104" s="5">
        <f t="shared" si="154"/>
        <v>13107200</v>
      </c>
      <c r="AO104" s="11">
        <f t="shared" si="155"/>
        <v>0.23167599845659334</v>
      </c>
      <c r="AP104" s="11">
        <f t="shared" si="156"/>
        <v>1.3333333333333333</v>
      </c>
      <c r="AQ104" s="6">
        <f t="shared" si="157"/>
        <v>0</v>
      </c>
      <c r="AR104" s="6">
        <f t="shared" si="158"/>
        <v>1.2037297079025624E-6</v>
      </c>
      <c r="AS104" s="5">
        <f t="shared" si="159"/>
        <v>1.2037297079025624E-6</v>
      </c>
      <c r="AT104" s="5">
        <f t="shared" si="160"/>
        <v>1.2037297079025624E-6</v>
      </c>
      <c r="AU104" s="6">
        <f t="shared" si="161"/>
        <v>3.8497891909442443E-6</v>
      </c>
      <c r="AV104" s="6">
        <f t="shared" si="162"/>
        <v>2.904164063932887E-5</v>
      </c>
      <c r="AW104" s="6">
        <f t="shared" si="163"/>
        <v>1.161327517306208E-2</v>
      </c>
      <c r="AX104" s="5">
        <f t="shared" si="164"/>
        <v>1.1646166602892354E-2</v>
      </c>
      <c r="AY104" s="5">
        <v>1.2999999999999999E-5</v>
      </c>
      <c r="AZ104" s="5">
        <v>1.1553858333329E-2</v>
      </c>
      <c r="BA104" s="10">
        <f t="shared" si="165"/>
        <v>7.5692307692307698E-2</v>
      </c>
      <c r="BB104" s="10">
        <f t="shared" si="166"/>
        <v>2.6137298018461537</v>
      </c>
      <c r="BC104" s="5">
        <f t="shared" si="167"/>
        <v>90.740540708441827</v>
      </c>
      <c r="BD104" s="5">
        <f t="shared" si="171"/>
        <v>90.740540708441827</v>
      </c>
      <c r="BE104" s="5">
        <f t="shared" si="168"/>
        <v>0.79893890768138653</v>
      </c>
    </row>
    <row r="105" spans="7:57">
      <c r="G105" s="5">
        <v>1048576</v>
      </c>
      <c r="H105" s="5">
        <v>256</v>
      </c>
      <c r="I105" s="5">
        <v>1001</v>
      </c>
      <c r="J105" s="10">
        <f t="shared" si="134"/>
        <v>2002</v>
      </c>
      <c r="K105" s="5">
        <v>466.16974399999998</v>
      </c>
      <c r="L105" s="10">
        <f t="shared" si="135"/>
        <v>3729.3579519999998</v>
      </c>
      <c r="M105" s="5">
        <f t="shared" si="136"/>
        <v>1.7132000000000001E-2</v>
      </c>
      <c r="N105" s="5">
        <f t="shared" si="137"/>
        <v>13107200</v>
      </c>
      <c r="O105" s="11">
        <f t="shared" si="138"/>
        <v>0.53682162607275519</v>
      </c>
      <c r="P105" s="11">
        <f t="shared" si="139"/>
        <v>1.3333333333333333</v>
      </c>
      <c r="Q105" s="6">
        <f t="shared" si="140"/>
        <v>8.2155520929889621E-8</v>
      </c>
      <c r="R105" s="6">
        <f t="shared" si="141"/>
        <v>6.4258805439944832E-7</v>
      </c>
      <c r="S105" s="5">
        <f t="shared" si="142"/>
        <v>7.2474357532933797E-7</v>
      </c>
      <c r="T105" s="5">
        <f t="shared" si="143"/>
        <v>6.4258805439944832E-7</v>
      </c>
      <c r="U105" s="6">
        <f t="shared" si="144"/>
        <v>0</v>
      </c>
      <c r="V105" s="6">
        <f t="shared" si="145"/>
        <v>4.5584424367800817E-5</v>
      </c>
      <c r="W105" s="6">
        <f t="shared" si="146"/>
        <v>1.0751790492598955E-2</v>
      </c>
      <c r="X105" s="5">
        <f t="shared" si="147"/>
        <v>1.0797374916966756E-2</v>
      </c>
      <c r="Y105" s="5">
        <v>1.2E-5</v>
      </c>
      <c r="Z105" s="5">
        <v>1.0908000000000001E-2</v>
      </c>
      <c r="AA105" s="10">
        <f t="shared" si="148"/>
        <v>0.16683333333333333</v>
      </c>
      <c r="AB105" s="10">
        <f t="shared" si="149"/>
        <v>2.4862386346666665</v>
      </c>
      <c r="AC105" s="5">
        <f t="shared" si="150"/>
        <v>94.645099546671275</v>
      </c>
      <c r="AD105" s="5">
        <f t="shared" si="169"/>
        <v>93.960470205588848</v>
      </c>
      <c r="AE105" s="5">
        <f t="shared" si="170"/>
        <v>1.0141646776058379</v>
      </c>
      <c r="AG105" s="5">
        <v>1048576</v>
      </c>
      <c r="AH105" s="5">
        <v>256</v>
      </c>
      <c r="AI105" s="5">
        <v>1001</v>
      </c>
      <c r="AJ105" s="10">
        <f t="shared" si="151"/>
        <v>2002</v>
      </c>
      <c r="AK105" s="5">
        <v>317.324253</v>
      </c>
      <c r="AL105" s="10">
        <f t="shared" si="152"/>
        <v>2538.594024</v>
      </c>
      <c r="AM105" s="5">
        <f t="shared" si="153"/>
        <v>1.7132000000000001E-2</v>
      </c>
      <c r="AN105" s="5">
        <f t="shared" si="154"/>
        <v>13107200</v>
      </c>
      <c r="AO105" s="11">
        <f t="shared" si="155"/>
        <v>0.78862550729773562</v>
      </c>
      <c r="AP105" s="11">
        <f t="shared" si="156"/>
        <v>1.3333333333333333</v>
      </c>
      <c r="AQ105" s="6">
        <f t="shared" si="157"/>
        <v>0</v>
      </c>
      <c r="AR105" s="6">
        <f t="shared" si="158"/>
        <v>7.1946252459356338E-7</v>
      </c>
      <c r="AS105" s="5">
        <f t="shared" si="159"/>
        <v>7.1946252459356338E-7</v>
      </c>
      <c r="AT105" s="5">
        <f t="shared" si="160"/>
        <v>7.1946252459356338E-7</v>
      </c>
      <c r="AU105" s="6">
        <f t="shared" si="161"/>
        <v>7.8325995531203013E-6</v>
      </c>
      <c r="AV105" s="6">
        <f t="shared" si="162"/>
        <v>1.735802643694651E-5</v>
      </c>
      <c r="AW105" s="6">
        <f t="shared" si="163"/>
        <v>1.0719946313595767E-2</v>
      </c>
      <c r="AX105" s="5">
        <f t="shared" si="164"/>
        <v>1.0745136939585833E-2</v>
      </c>
      <c r="AY105" s="5">
        <v>1.2E-5</v>
      </c>
      <c r="AZ105" s="5">
        <v>1.0689000000000001E-2</v>
      </c>
      <c r="BA105" s="10">
        <f t="shared" si="165"/>
        <v>0.16683333333333333</v>
      </c>
      <c r="BB105" s="10">
        <f t="shared" si="166"/>
        <v>1.692396016</v>
      </c>
      <c r="BC105" s="5">
        <f t="shared" si="167"/>
        <v>94.004478961720309</v>
      </c>
      <c r="BD105" s="5">
        <f t="shared" si="171"/>
        <v>94.004478961720309</v>
      </c>
      <c r="BE105" s="5">
        <f t="shared" si="168"/>
        <v>0.52518420418966016</v>
      </c>
    </row>
    <row r="106" spans="7:57">
      <c r="G106" s="5">
        <v>1048576</v>
      </c>
      <c r="H106" s="5">
        <v>512</v>
      </c>
      <c r="I106" s="5">
        <v>2022</v>
      </c>
      <c r="J106" s="10">
        <f t="shared" si="134"/>
        <v>4044</v>
      </c>
      <c r="K106" s="5">
        <v>432.74276500000002</v>
      </c>
      <c r="L106" s="10">
        <f t="shared" si="135"/>
        <v>3461.9421200000002</v>
      </c>
      <c r="M106" s="5">
        <f t="shared" si="136"/>
        <v>3.4504E-2</v>
      </c>
      <c r="N106" s="5">
        <f t="shared" si="137"/>
        <v>13107200</v>
      </c>
      <c r="O106" s="11">
        <f t="shared" si="138"/>
        <v>1.1681304481196815</v>
      </c>
      <c r="P106" s="11">
        <f t="shared" si="139"/>
        <v>1.3333333333333333</v>
      </c>
      <c r="Q106" s="6">
        <f t="shared" si="140"/>
        <v>1.6595251080942738E-7</v>
      </c>
      <c r="R106" s="6">
        <f t="shared" si="141"/>
        <v>5.9651089543208903E-7</v>
      </c>
      <c r="S106" s="5">
        <f t="shared" si="142"/>
        <v>7.6246340624151644E-7</v>
      </c>
      <c r="T106" s="5">
        <f t="shared" si="143"/>
        <v>5.9651089543208903E-7</v>
      </c>
      <c r="U106" s="6">
        <f t="shared" si="144"/>
        <v>0</v>
      </c>
      <c r="V106" s="6">
        <f t="shared" si="145"/>
        <v>4.2315766082527022E-5</v>
      </c>
      <c r="W106" s="6">
        <f t="shared" si="146"/>
        <v>1.0751790492598955E-2</v>
      </c>
      <c r="X106" s="5">
        <f t="shared" si="147"/>
        <v>1.0794106258681482E-2</v>
      </c>
      <c r="Y106" s="5">
        <v>1.2E-5</v>
      </c>
      <c r="Z106" s="5">
        <v>1.090488E-2</v>
      </c>
      <c r="AA106" s="10">
        <f t="shared" si="148"/>
        <v>0.33700000000000002</v>
      </c>
      <c r="AB106" s="10">
        <f t="shared" si="149"/>
        <v>2.3079614133333335</v>
      </c>
      <c r="AC106" s="5">
        <f t="shared" si="150"/>
        <v>95.029075871399257</v>
      </c>
      <c r="AD106" s="5">
        <f t="shared" si="169"/>
        <v>93.646138281320702</v>
      </c>
      <c r="AE106" s="5">
        <f t="shared" si="170"/>
        <v>1.0158180678606137</v>
      </c>
      <c r="AG106" s="5">
        <v>1048576</v>
      </c>
      <c r="AH106" s="5">
        <v>512</v>
      </c>
      <c r="AI106" s="5">
        <v>2022</v>
      </c>
      <c r="AJ106" s="10">
        <f t="shared" si="151"/>
        <v>4044</v>
      </c>
      <c r="AK106" s="5">
        <v>332.93977100000001</v>
      </c>
      <c r="AL106" s="10">
        <f t="shared" si="152"/>
        <v>2663.5181680000001</v>
      </c>
      <c r="AM106" s="5">
        <f t="shared" si="153"/>
        <v>3.4504E-2</v>
      </c>
      <c r="AN106" s="5">
        <f t="shared" si="154"/>
        <v>13107200</v>
      </c>
      <c r="AO106" s="11">
        <f t="shared" si="155"/>
        <v>1.5182926283685105</v>
      </c>
      <c r="AP106" s="11">
        <f t="shared" si="156"/>
        <v>1.3333333333333333</v>
      </c>
      <c r="AQ106" s="6">
        <f t="shared" si="157"/>
        <v>0</v>
      </c>
      <c r="AR106" s="6">
        <f t="shared" si="158"/>
        <v>7.5486725617932162E-7</v>
      </c>
      <c r="AS106" s="5">
        <f t="shared" si="159"/>
        <v>7.5486725617932162E-7</v>
      </c>
      <c r="AT106" s="5">
        <f t="shared" si="160"/>
        <v>7.5486725617932162E-7</v>
      </c>
      <c r="AU106" s="6">
        <f t="shared" si="161"/>
        <v>1.5821694601807444E-5</v>
      </c>
      <c r="AV106" s="6">
        <f t="shared" si="162"/>
        <v>1.8212214453488108E-5</v>
      </c>
      <c r="AW106" s="6">
        <f t="shared" si="163"/>
        <v>1.0719946313595767E-2</v>
      </c>
      <c r="AX106" s="5">
        <f t="shared" si="164"/>
        <v>1.0753980222651062E-2</v>
      </c>
      <c r="AY106" s="5">
        <v>1.2E-5</v>
      </c>
      <c r="AZ106" s="5">
        <v>1.0697159999999999E-2</v>
      </c>
      <c r="BA106" s="10">
        <f t="shared" si="165"/>
        <v>0.33700000000000002</v>
      </c>
      <c r="BB106" s="10">
        <f t="shared" si="166"/>
        <v>1.7756787786666668</v>
      </c>
      <c r="BC106" s="5">
        <f t="shared" si="167"/>
        <v>93.709439531838996</v>
      </c>
      <c r="BD106" s="5">
        <f t="shared" si="171"/>
        <v>93.709439531838996</v>
      </c>
      <c r="BE106" s="5">
        <f t="shared" si="168"/>
        <v>0.53117110196597372</v>
      </c>
    </row>
    <row r="107" spans="7:57">
      <c r="G107" s="5">
        <v>1048576</v>
      </c>
      <c r="H107" s="5">
        <v>1024</v>
      </c>
      <c r="I107" s="5">
        <v>4067</v>
      </c>
      <c r="J107" s="10">
        <f t="shared" si="134"/>
        <v>8134</v>
      </c>
      <c r="K107" s="5">
        <v>401.27592700000002</v>
      </c>
      <c r="L107" s="10">
        <f t="shared" si="135"/>
        <v>3210.2074160000002</v>
      </c>
      <c r="M107" s="5">
        <f t="shared" si="136"/>
        <v>6.9283999999999998E-2</v>
      </c>
      <c r="N107" s="5">
        <f t="shared" si="137"/>
        <v>13107200</v>
      </c>
      <c r="O107" s="11">
        <f t="shared" si="138"/>
        <v>2.5337926638195767</v>
      </c>
      <c r="P107" s="11">
        <f t="shared" si="139"/>
        <v>1.3333333333333333</v>
      </c>
      <c r="Q107" s="6">
        <f t="shared" si="140"/>
        <v>3.3379271091095012E-7</v>
      </c>
      <c r="R107" s="6">
        <f t="shared" si="141"/>
        <v>5.531356775661208E-7</v>
      </c>
      <c r="S107" s="5">
        <f t="shared" si="142"/>
        <v>8.8692838847707097E-7</v>
      </c>
      <c r="T107" s="5">
        <f t="shared" si="143"/>
        <v>5.531356775661208E-7</v>
      </c>
      <c r="U107" s="6">
        <f t="shared" si="144"/>
        <v>0</v>
      </c>
      <c r="V107" s="6">
        <f t="shared" si="145"/>
        <v>3.9238780252007657E-5</v>
      </c>
      <c r="W107" s="6">
        <f t="shared" si="146"/>
        <v>9.8558079515490421E-3</v>
      </c>
      <c r="X107" s="5">
        <f t="shared" si="147"/>
        <v>9.8950467318010497E-3</v>
      </c>
      <c r="Y107" s="5">
        <v>1.1E-5</v>
      </c>
      <c r="Z107" s="5">
        <v>1.00001E-2</v>
      </c>
      <c r="AA107" s="10">
        <f t="shared" si="148"/>
        <v>0.73945454545454548</v>
      </c>
      <c r="AB107" s="10">
        <f t="shared" si="149"/>
        <v>2.334696302545455</v>
      </c>
      <c r="AC107" s="5">
        <f t="shared" si="150"/>
        <v>94.971493840308</v>
      </c>
      <c r="AD107" s="5">
        <f t="shared" si="169"/>
        <v>91.93701465020844</v>
      </c>
      <c r="AE107" s="5">
        <f t="shared" si="170"/>
        <v>1.0505221767677317</v>
      </c>
      <c r="AG107" s="5">
        <v>1048576</v>
      </c>
      <c r="AH107" s="5">
        <v>1024</v>
      </c>
      <c r="AI107" s="5">
        <v>4067</v>
      </c>
      <c r="AJ107" s="10">
        <f t="shared" si="151"/>
        <v>8134</v>
      </c>
      <c r="AK107" s="5">
        <v>353.32731699999999</v>
      </c>
      <c r="AL107" s="10">
        <f t="shared" si="152"/>
        <v>2826.6185359999999</v>
      </c>
      <c r="AM107" s="5">
        <f t="shared" si="153"/>
        <v>6.9283999999999998E-2</v>
      </c>
      <c r="AN107" s="5">
        <f t="shared" si="154"/>
        <v>13107200</v>
      </c>
      <c r="AO107" s="11">
        <f t="shared" si="155"/>
        <v>2.8776433382873705</v>
      </c>
      <c r="AP107" s="11">
        <f t="shared" si="156"/>
        <v>1.3333333333333333</v>
      </c>
      <c r="AQ107" s="6">
        <f t="shared" si="157"/>
        <v>0</v>
      </c>
      <c r="AR107" s="6">
        <f t="shared" si="158"/>
        <v>8.0109150527706515E-7</v>
      </c>
      <c r="AS107" s="5">
        <f t="shared" si="159"/>
        <v>8.0109150527706515E-7</v>
      </c>
      <c r="AT107" s="5">
        <f t="shared" si="160"/>
        <v>8.0109150527706515E-7</v>
      </c>
      <c r="AU107" s="6">
        <f t="shared" si="161"/>
        <v>3.182335902351675E-5</v>
      </c>
      <c r="AV107" s="6">
        <f t="shared" si="162"/>
        <v>1.9327438263539785E-5</v>
      </c>
      <c r="AW107" s="6">
        <f t="shared" si="163"/>
        <v>1.0719946313595767E-2</v>
      </c>
      <c r="AX107" s="5">
        <f t="shared" si="164"/>
        <v>1.0771097110882824E-2</v>
      </c>
      <c r="AY107" s="5">
        <v>1.2E-5</v>
      </c>
      <c r="AZ107" s="5">
        <v>1.0763018181816001E-2</v>
      </c>
      <c r="BA107" s="10">
        <f t="shared" si="165"/>
        <v>0.6778333333333334</v>
      </c>
      <c r="BB107" s="10">
        <f t="shared" si="166"/>
        <v>1.8844123573333333</v>
      </c>
      <c r="BC107" s="5">
        <f t="shared" si="167"/>
        <v>93.324237456024463</v>
      </c>
      <c r="BD107" s="5">
        <f t="shared" si="171"/>
        <v>93.324237456024463</v>
      </c>
      <c r="BE107" s="5">
        <f t="shared" si="168"/>
        <v>7.5061929008655215E-2</v>
      </c>
    </row>
    <row r="108" spans="7:57">
      <c r="G108" s="5">
        <v>1048576</v>
      </c>
      <c r="H108" s="5">
        <v>2048</v>
      </c>
      <c r="I108" s="5">
        <v>8160</v>
      </c>
      <c r="J108" s="10">
        <f t="shared" si="134"/>
        <v>16320</v>
      </c>
      <c r="K108" s="5">
        <v>392.47713700000003</v>
      </c>
      <c r="L108" s="10">
        <f t="shared" si="135"/>
        <v>3139.8170960000002</v>
      </c>
      <c r="M108" s="5">
        <f t="shared" si="136"/>
        <v>0.13888</v>
      </c>
      <c r="N108" s="5">
        <f t="shared" si="137"/>
        <v>13107200</v>
      </c>
      <c r="O108" s="11">
        <f t="shared" si="138"/>
        <v>5.1977549968725949</v>
      </c>
      <c r="P108" s="11">
        <f t="shared" si="139"/>
        <v>1.3333333333333333</v>
      </c>
      <c r="Q108" s="6">
        <f t="shared" si="140"/>
        <v>6.6971933145644281E-7</v>
      </c>
      <c r="R108" s="6">
        <f t="shared" si="141"/>
        <v>5.4100705399082224E-7</v>
      </c>
      <c r="S108" s="5">
        <f t="shared" si="142"/>
        <v>1.2107263854472652E-6</v>
      </c>
      <c r="T108" s="5">
        <f t="shared" si="143"/>
        <v>6.6971933145644281E-7</v>
      </c>
      <c r="U108" s="6">
        <f t="shared" si="144"/>
        <v>0</v>
      </c>
      <c r="V108" s="6">
        <f t="shared" si="145"/>
        <v>3.8378390270792656E-5</v>
      </c>
      <c r="W108" s="6">
        <f t="shared" si="146"/>
        <v>1.0751790492598955E-2</v>
      </c>
      <c r="X108" s="5">
        <f t="shared" si="147"/>
        <v>1.0790168882869749E-2</v>
      </c>
      <c r="Y108" s="5">
        <v>1.2E-5</v>
      </c>
      <c r="Z108" s="5">
        <v>1.094705454546E-2</v>
      </c>
      <c r="AA108" s="10">
        <f t="shared" si="148"/>
        <v>1.36</v>
      </c>
      <c r="AB108" s="10">
        <f t="shared" si="149"/>
        <v>2.0932113973333335</v>
      </c>
      <c r="AC108" s="5">
        <f t="shared" si="150"/>
        <v>94.419005571196308</v>
      </c>
      <c r="AD108" s="5">
        <f t="shared" si="169"/>
        <v>89.910613454606121</v>
      </c>
      <c r="AE108" s="5">
        <f t="shared" si="170"/>
        <v>1.4331312768996378</v>
      </c>
      <c r="AG108" s="5">
        <v>1048576</v>
      </c>
      <c r="AH108" s="5">
        <v>2048</v>
      </c>
      <c r="AI108" s="5">
        <v>8160</v>
      </c>
      <c r="AJ108" s="10">
        <f t="shared" si="151"/>
        <v>16320</v>
      </c>
      <c r="AK108" s="5">
        <v>358.53831500000001</v>
      </c>
      <c r="AL108" s="10">
        <f t="shared" si="152"/>
        <v>2868.3065200000001</v>
      </c>
      <c r="AM108" s="5">
        <f t="shared" si="153"/>
        <v>0.13888</v>
      </c>
      <c r="AN108" s="5">
        <f t="shared" si="154"/>
        <v>13107200</v>
      </c>
      <c r="AO108" s="11">
        <f t="shared" si="155"/>
        <v>5.6897684700727176</v>
      </c>
      <c r="AP108" s="11">
        <f t="shared" si="156"/>
        <v>1.3333333333333333</v>
      </c>
      <c r="AQ108" s="6">
        <f t="shared" si="157"/>
        <v>0</v>
      </c>
      <c r="AR108" s="6">
        <f t="shared" si="158"/>
        <v>8.129062901265926E-7</v>
      </c>
      <c r="AS108" s="5">
        <f t="shared" si="159"/>
        <v>8.129062901265926E-7</v>
      </c>
      <c r="AT108" s="5">
        <f t="shared" si="160"/>
        <v>8.129062901265926E-7</v>
      </c>
      <c r="AU108" s="6">
        <f t="shared" si="161"/>
        <v>6.385016219127039E-5</v>
      </c>
      <c r="AV108" s="6">
        <f t="shared" si="162"/>
        <v>1.96124862552761E-5</v>
      </c>
      <c r="AW108" s="6">
        <f t="shared" si="163"/>
        <v>1.161327517306208E-2</v>
      </c>
      <c r="AX108" s="5">
        <f t="shared" si="164"/>
        <v>1.1696737821508625E-2</v>
      </c>
      <c r="AY108" s="5">
        <v>1.2999999999999999E-5</v>
      </c>
      <c r="AZ108" s="5">
        <v>1.1682627272731999E-2</v>
      </c>
      <c r="BA108" s="10">
        <f t="shared" si="165"/>
        <v>1.2553846153846153</v>
      </c>
      <c r="BB108" s="10">
        <f t="shared" si="166"/>
        <v>1.7651117046153848</v>
      </c>
      <c r="BC108" s="5">
        <f t="shared" si="167"/>
        <v>93.7468746913339</v>
      </c>
      <c r="BD108" s="5">
        <f t="shared" si="171"/>
        <v>93.7468746913339</v>
      </c>
      <c r="BE108" s="5">
        <f t="shared" si="168"/>
        <v>0.12078232444820838</v>
      </c>
    </row>
    <row r="109" spans="7:57">
      <c r="G109" s="5">
        <v>1048576</v>
      </c>
      <c r="H109" s="5">
        <v>4096</v>
      </c>
      <c r="I109" s="5">
        <v>16349</v>
      </c>
      <c r="J109" s="10">
        <f t="shared" si="134"/>
        <v>32698</v>
      </c>
      <c r="K109" s="5">
        <v>392.96961800000003</v>
      </c>
      <c r="L109" s="10">
        <f t="shared" si="135"/>
        <v>3143.7569440000002</v>
      </c>
      <c r="M109" s="5">
        <f t="shared" si="136"/>
        <v>0.27810800000000002</v>
      </c>
      <c r="N109" s="5">
        <f t="shared" si="137"/>
        <v>13107200</v>
      </c>
      <c r="O109" s="11">
        <f t="shared" si="138"/>
        <v>10.400931300495602</v>
      </c>
      <c r="P109" s="11">
        <f t="shared" si="139"/>
        <v>1.3333333333333333</v>
      </c>
      <c r="Q109" s="6">
        <f t="shared" si="140"/>
        <v>1.3418187928898754E-6</v>
      </c>
      <c r="R109" s="6">
        <f t="shared" si="141"/>
        <v>5.4168591059121689E-7</v>
      </c>
      <c r="S109" s="5">
        <f t="shared" si="142"/>
        <v>1.8835047034810923E-6</v>
      </c>
      <c r="T109" s="5">
        <f t="shared" si="143"/>
        <v>1.3418187928898754E-6</v>
      </c>
      <c r="U109" s="6">
        <f t="shared" si="144"/>
        <v>0</v>
      </c>
      <c r="V109" s="6">
        <f t="shared" si="145"/>
        <v>3.8426547542228694E-5</v>
      </c>
      <c r="W109" s="6">
        <f t="shared" si="146"/>
        <v>1.254375557469878E-2</v>
      </c>
      <c r="X109" s="5">
        <f t="shared" si="147"/>
        <v>1.2582182122241008E-2</v>
      </c>
      <c r="Y109" s="5">
        <v>1.4E-5</v>
      </c>
      <c r="Z109" s="5">
        <v>1.2811184615389999E-2</v>
      </c>
      <c r="AA109" s="10">
        <f t="shared" si="148"/>
        <v>2.3355714285714289</v>
      </c>
      <c r="AB109" s="10">
        <f t="shared" si="149"/>
        <v>1.7964325394285714</v>
      </c>
      <c r="AC109" s="5">
        <f t="shared" si="150"/>
        <v>90.415580050786602</v>
      </c>
      <c r="AD109" s="5">
        <f t="shared" si="169"/>
        <v>86.546394975135058</v>
      </c>
      <c r="AE109" s="5">
        <f t="shared" si="170"/>
        <v>1.7875200461469565</v>
      </c>
      <c r="AG109" s="5">
        <v>1048576</v>
      </c>
      <c r="AH109" s="5">
        <v>4096</v>
      </c>
      <c r="AI109" s="5">
        <v>16349</v>
      </c>
      <c r="AJ109" s="10">
        <f t="shared" si="151"/>
        <v>32698</v>
      </c>
      <c r="AK109" s="5">
        <v>361.96058499999998</v>
      </c>
      <c r="AL109" s="10">
        <f t="shared" si="152"/>
        <v>2895.6846799999998</v>
      </c>
      <c r="AM109" s="5">
        <f t="shared" si="153"/>
        <v>0.27810800000000002</v>
      </c>
      <c r="AN109" s="5">
        <f t="shared" si="154"/>
        <v>13107200</v>
      </c>
      <c r="AO109" s="11">
        <f t="shared" si="155"/>
        <v>11.291975340353702</v>
      </c>
      <c r="AP109" s="11">
        <f t="shared" si="156"/>
        <v>1.3333333333333333</v>
      </c>
      <c r="AQ109" s="6">
        <f t="shared" si="157"/>
        <v>0</v>
      </c>
      <c r="AR109" s="6">
        <f t="shared" si="158"/>
        <v>8.2066553005471996E-7</v>
      </c>
      <c r="AS109" s="5">
        <f t="shared" si="159"/>
        <v>8.2066553005471996E-7</v>
      </c>
      <c r="AT109" s="5">
        <f t="shared" si="160"/>
        <v>8.2066553005471996E-7</v>
      </c>
      <c r="AU109" s="6">
        <f t="shared" si="161"/>
        <v>1.2792724285111271E-4</v>
      </c>
      <c r="AV109" s="6">
        <f t="shared" si="162"/>
        <v>1.9799688628157343E-5</v>
      </c>
      <c r="AW109" s="6">
        <f t="shared" si="163"/>
        <v>1.2506604032528394E-2</v>
      </c>
      <c r="AX109" s="5">
        <f t="shared" si="164"/>
        <v>1.2654330964007664E-2</v>
      </c>
      <c r="AY109" s="5">
        <v>1.4E-5</v>
      </c>
      <c r="AZ109" s="5">
        <v>1.2631338461532001E-2</v>
      </c>
      <c r="BA109" s="10">
        <f t="shared" si="165"/>
        <v>2.3355714285714289</v>
      </c>
      <c r="BB109" s="10">
        <f t="shared" si="166"/>
        <v>1.65467696</v>
      </c>
      <c r="BC109" s="5">
        <f t="shared" si="167"/>
        <v>94.138103356751998</v>
      </c>
      <c r="BD109" s="5">
        <f t="shared" si="171"/>
        <v>94.138103356751998</v>
      </c>
      <c r="BE109" s="5">
        <f t="shared" si="168"/>
        <v>0.18202744345490607</v>
      </c>
    </row>
    <row r="110" spans="7:57">
      <c r="G110" s="5">
        <v>524288</v>
      </c>
      <c r="H110" s="5">
        <v>8192</v>
      </c>
      <c r="I110" s="5">
        <v>32730</v>
      </c>
      <c r="J110" s="10">
        <f t="shared" si="134"/>
        <v>65460</v>
      </c>
      <c r="K110" s="5">
        <v>397.38813800000003</v>
      </c>
      <c r="L110" s="10">
        <f t="shared" si="135"/>
        <v>3179.1051040000002</v>
      </c>
      <c r="M110" s="5">
        <f t="shared" si="136"/>
        <v>0.55659999999999998</v>
      </c>
      <c r="N110" s="5">
        <f t="shared" si="137"/>
        <v>13107200</v>
      </c>
      <c r="O110" s="11">
        <f t="shared" si="138"/>
        <v>20.590700168307489</v>
      </c>
      <c r="P110" s="11">
        <f t="shared" si="139"/>
        <v>1.3333333333333333</v>
      </c>
      <c r="Q110" s="6">
        <f t="shared" si="140"/>
        <v>2.686263936099188E-6</v>
      </c>
      <c r="R110" s="6">
        <f t="shared" si="141"/>
        <v>5.4777658508622451E-7</v>
      </c>
      <c r="S110" s="5">
        <f t="shared" si="142"/>
        <v>3.2340405211854128E-6</v>
      </c>
      <c r="T110" s="5">
        <f t="shared" si="143"/>
        <v>2.686263936099188E-6</v>
      </c>
      <c r="U110" s="6">
        <f t="shared" si="144"/>
        <v>0</v>
      </c>
      <c r="V110" s="6">
        <f t="shared" si="145"/>
        <v>3.8858612671615589E-5</v>
      </c>
      <c r="W110" s="6">
        <f t="shared" si="146"/>
        <v>1.7023668279948348E-2</v>
      </c>
      <c r="X110" s="5">
        <f t="shared" si="147"/>
        <v>1.7062526892619962E-2</v>
      </c>
      <c r="Y110" s="5">
        <v>1.9000000000000001E-5</v>
      </c>
      <c r="Z110" s="5">
        <v>1.7435824999999999E-2</v>
      </c>
      <c r="AA110" s="10">
        <f t="shared" si="148"/>
        <v>3.4452631578947366</v>
      </c>
      <c r="AB110" s="10">
        <f t="shared" si="149"/>
        <v>1.3385705701052633</v>
      </c>
      <c r="AC110" s="5">
        <f t="shared" si="150"/>
        <v>85.861768757372701</v>
      </c>
      <c r="AD110" s="5">
        <f t="shared" si="169"/>
        <v>82.978734099024138</v>
      </c>
      <c r="AE110" s="5">
        <f t="shared" si="170"/>
        <v>2.140983333911854</v>
      </c>
      <c r="AG110" s="5">
        <v>1048576</v>
      </c>
      <c r="AH110" s="5">
        <v>8192</v>
      </c>
      <c r="AI110" s="5">
        <v>32730</v>
      </c>
      <c r="AJ110" s="10">
        <f t="shared" si="151"/>
        <v>65460</v>
      </c>
      <c r="AK110" s="5">
        <v>396.85363100000001</v>
      </c>
      <c r="AL110" s="10">
        <f t="shared" si="152"/>
        <v>3174.8290480000001</v>
      </c>
      <c r="AM110" s="5">
        <f t="shared" si="153"/>
        <v>0.55659999999999998</v>
      </c>
      <c r="AN110" s="5">
        <f t="shared" si="154"/>
        <v>13107200</v>
      </c>
      <c r="AO110" s="11">
        <f t="shared" si="155"/>
        <v>20.618432996018122</v>
      </c>
      <c r="AP110" s="11"/>
      <c r="AQ110" s="6">
        <f t="shared" si="157"/>
        <v>0</v>
      </c>
      <c r="AR110" s="6">
        <f t="shared" si="158"/>
        <v>8.9977779055350814E-7</v>
      </c>
      <c r="AS110" s="5">
        <f t="shared" si="159"/>
        <v>8.9977779055350814E-7</v>
      </c>
      <c r="AT110" s="5">
        <f t="shared" si="160"/>
        <v>8.9977779055350814E-7</v>
      </c>
      <c r="AU110" s="6">
        <f t="shared" si="161"/>
        <v>2.5610487849513232E-4</v>
      </c>
      <c r="AV110" s="6">
        <f t="shared" si="162"/>
        <v>2.1708381106615934E-5</v>
      </c>
      <c r="AW110" s="6">
        <f t="shared" si="163"/>
        <v>1.6079919470393653E-2</v>
      </c>
      <c r="AX110" s="5">
        <f t="shared" si="164"/>
        <v>1.6357732729995401E-2</v>
      </c>
      <c r="AY110" s="5">
        <v>1.8E-5</v>
      </c>
      <c r="AZ110" s="5">
        <v>1.6308635294124001E-2</v>
      </c>
      <c r="BA110" s="10">
        <f t="shared" si="165"/>
        <v>3.6366666666666667</v>
      </c>
      <c r="BB110" s="10">
        <f t="shared" si="166"/>
        <v>1.4110351324444443</v>
      </c>
      <c r="BC110" s="5">
        <f t="shared" si="167"/>
        <v>95.001234496924951</v>
      </c>
      <c r="BD110" s="5">
        <f t="shared" si="171"/>
        <v>95.001234496924951</v>
      </c>
      <c r="BE110" s="5">
        <f t="shared" si="168"/>
        <v>0.30105177401992195</v>
      </c>
    </row>
    <row r="111" spans="7:57">
      <c r="G111" s="5">
        <v>524288</v>
      </c>
      <c r="H111" s="5">
        <v>16384</v>
      </c>
      <c r="I111" s="5">
        <v>65495</v>
      </c>
      <c r="J111" s="10">
        <f t="shared" si="134"/>
        <v>130990</v>
      </c>
      <c r="K111" s="5">
        <v>453.98547200000002</v>
      </c>
      <c r="L111" s="10">
        <f t="shared" si="135"/>
        <v>3631.8837760000001</v>
      </c>
      <c r="M111" s="5">
        <f t="shared" si="136"/>
        <v>1.1136200000000001</v>
      </c>
      <c r="N111" s="5">
        <f t="shared" si="137"/>
        <v>13107200</v>
      </c>
      <c r="O111" s="11">
        <f t="shared" si="138"/>
        <v>36.066682768209816</v>
      </c>
      <c r="P111" s="11">
        <f t="shared" si="139"/>
        <v>1.3333333333333333</v>
      </c>
      <c r="Q111" s="6">
        <f t="shared" si="140"/>
        <v>5.3754004428602601E-6</v>
      </c>
      <c r="R111" s="6">
        <f t="shared" si="141"/>
        <v>6.2579273951785099E-7</v>
      </c>
      <c r="S111" s="5">
        <f t="shared" si="142"/>
        <v>6.0011931823781116E-6</v>
      </c>
      <c r="T111" s="5">
        <f t="shared" si="143"/>
        <v>5.3754004428602601E-6</v>
      </c>
      <c r="U111" s="6">
        <f t="shared" si="144"/>
        <v>0</v>
      </c>
      <c r="V111" s="6">
        <f t="shared" si="145"/>
        <v>4.4392984913376013E-5</v>
      </c>
      <c r="W111" s="6">
        <f t="shared" si="146"/>
        <v>2.687947623149739E-2</v>
      </c>
      <c r="X111" s="5">
        <f t="shared" si="147"/>
        <v>2.6923869216410767E-2</v>
      </c>
      <c r="Y111" s="5">
        <v>3.0000000000000001E-5</v>
      </c>
      <c r="Z111" s="5">
        <v>2.7623307692310001E-2</v>
      </c>
      <c r="AA111" s="10">
        <f t="shared" si="148"/>
        <v>4.3663333333333334</v>
      </c>
      <c r="AB111" s="10">
        <f t="shared" si="149"/>
        <v>0.96850234026666671</v>
      </c>
      <c r="AC111" s="5">
        <f t="shared" si="150"/>
        <v>82.081998523799143</v>
      </c>
      <c r="AD111" s="5">
        <f t="shared" si="169"/>
        <v>79.996022725406306</v>
      </c>
      <c r="AE111" s="5">
        <f t="shared" si="170"/>
        <v>2.5320590991134226</v>
      </c>
      <c r="AG111" s="5">
        <v>524288</v>
      </c>
      <c r="AH111" s="5">
        <v>16384</v>
      </c>
      <c r="AI111" s="5">
        <v>65495</v>
      </c>
      <c r="AJ111" s="10">
        <f t="shared" si="151"/>
        <v>130990</v>
      </c>
      <c r="AK111" s="5">
        <v>380.34081099999997</v>
      </c>
      <c r="AL111" s="10">
        <f t="shared" si="152"/>
        <v>3042.7264879999998</v>
      </c>
      <c r="AM111" s="5">
        <f t="shared" si="153"/>
        <v>1.1136200000000001</v>
      </c>
      <c r="AN111" s="5">
        <f t="shared" si="154"/>
        <v>13107200</v>
      </c>
      <c r="AO111" s="11">
        <f t="shared" si="155"/>
        <v>43.050205306524418</v>
      </c>
      <c r="AP111" s="11">
        <f t="shared" ref="AP111:AP154" si="172">4/3</f>
        <v>1.3333333333333333</v>
      </c>
      <c r="AQ111" s="6">
        <f t="shared" si="157"/>
        <v>0</v>
      </c>
      <c r="AR111" s="6">
        <f t="shared" si="158"/>
        <v>8.6233862524218506E-7</v>
      </c>
      <c r="AS111" s="5">
        <f t="shared" si="159"/>
        <v>8.6233862524218506E-7</v>
      </c>
      <c r="AT111" s="5">
        <f t="shared" si="160"/>
        <v>8.6233862524218506E-7</v>
      </c>
      <c r="AU111" s="6">
        <f t="shared" si="161"/>
        <v>5.1248362410750666E-4</v>
      </c>
      <c r="AV111" s="6">
        <f t="shared" si="162"/>
        <v>2.0805109568437793E-5</v>
      </c>
      <c r="AW111" s="6">
        <f t="shared" si="163"/>
        <v>2.4119879205590476E-2</v>
      </c>
      <c r="AX111" s="5">
        <f t="shared" si="164"/>
        <v>2.4653167939266418E-2</v>
      </c>
      <c r="AY111" s="5">
        <v>2.6999999999999999E-5</v>
      </c>
      <c r="AZ111" s="5">
        <v>2.4659099999999996E-2</v>
      </c>
      <c r="BA111" s="10">
        <f t="shared" si="165"/>
        <v>4.8514814814814819</v>
      </c>
      <c r="BB111" s="10">
        <f t="shared" si="166"/>
        <v>0.90154858903703705</v>
      </c>
      <c r="BC111" s="5">
        <f t="shared" si="167"/>
        <v>96.806153239843766</v>
      </c>
      <c r="BD111" s="5">
        <f t="shared" si="171"/>
        <v>96.806153239843766</v>
      </c>
      <c r="BE111" s="5">
        <f t="shared" si="168"/>
        <v>2.4056274290537971E-2</v>
      </c>
    </row>
    <row r="112" spans="7:57">
      <c r="G112" s="5">
        <v>524288</v>
      </c>
      <c r="H112" s="5">
        <v>66917</v>
      </c>
      <c r="I112" s="5">
        <v>66917</v>
      </c>
      <c r="J112" s="10">
        <f t="shared" si="134"/>
        <v>133834</v>
      </c>
      <c r="K112" s="5">
        <v>465.87504999999999</v>
      </c>
      <c r="L112" s="10">
        <f t="shared" si="135"/>
        <v>3727.0003999999999</v>
      </c>
      <c r="M112" s="5">
        <f t="shared" si="136"/>
        <v>2.1413440000000001</v>
      </c>
      <c r="N112" s="5">
        <f t="shared" si="137"/>
        <v>13107200</v>
      </c>
      <c r="O112" s="11">
        <f t="shared" si="138"/>
        <v>35.909306583385394</v>
      </c>
      <c r="P112" s="11">
        <f t="shared" si="139"/>
        <v>1.3333333333333333</v>
      </c>
      <c r="Q112" s="6">
        <f t="shared" si="140"/>
        <v>5.4921088851802429E-6</v>
      </c>
      <c r="R112" s="6">
        <f t="shared" si="141"/>
        <v>6.4218183574939539E-7</v>
      </c>
      <c r="S112" s="5">
        <f t="shared" si="142"/>
        <v>6.1342907209296382E-6</v>
      </c>
      <c r="T112" s="5">
        <f t="shared" si="143"/>
        <v>5.4921088851802429E-6</v>
      </c>
      <c r="U112" s="6">
        <f t="shared" si="144"/>
        <v>0</v>
      </c>
      <c r="V112" s="6">
        <f t="shared" si="145"/>
        <v>4.5555607704927382E-5</v>
      </c>
      <c r="W112" s="6">
        <f t="shared" si="146"/>
        <v>1.9711615903098084E-2</v>
      </c>
      <c r="X112" s="5">
        <f t="shared" si="147"/>
        <v>1.9757171510803011E-2</v>
      </c>
      <c r="Y112" s="5">
        <v>2.1999999999999999E-5</v>
      </c>
      <c r="Z112" s="5">
        <v>2.1094333333326002E-2</v>
      </c>
      <c r="AA112" s="10">
        <f t="shared" si="148"/>
        <v>6.0833636363636368</v>
      </c>
      <c r="AB112" s="10">
        <f t="shared" si="149"/>
        <v>1.3552728727272727</v>
      </c>
      <c r="AC112" s="5">
        <f t="shared" si="150"/>
        <v>75.035868703726166</v>
      </c>
      <c r="AD112" s="5">
        <f t="shared" si="169"/>
        <v>72.116860359410722</v>
      </c>
      <c r="AE112" s="5">
        <f t="shared" si="170"/>
        <v>6.338962229303867</v>
      </c>
      <c r="AG112" s="5">
        <v>524288</v>
      </c>
      <c r="AH112" s="5">
        <v>66917</v>
      </c>
      <c r="AI112" s="5">
        <v>66917</v>
      </c>
      <c r="AJ112" s="10">
        <f t="shared" si="151"/>
        <v>133834</v>
      </c>
      <c r="AK112" s="5">
        <v>468.10080099999999</v>
      </c>
      <c r="AL112" s="10">
        <f t="shared" si="152"/>
        <v>3744.8064079999999</v>
      </c>
      <c r="AM112" s="5">
        <f t="shared" si="153"/>
        <v>2.1413440000000001</v>
      </c>
      <c r="AN112" s="5">
        <f t="shared" si="154"/>
        <v>13107200</v>
      </c>
      <c r="AO112" s="11">
        <f t="shared" si="155"/>
        <v>35.738563070734841</v>
      </c>
      <c r="AP112" s="11">
        <f t="shared" si="172"/>
        <v>1.3333333333333333</v>
      </c>
      <c r="AQ112" s="6">
        <f t="shared" si="157"/>
        <v>0</v>
      </c>
      <c r="AR112" s="6">
        <f t="shared" si="158"/>
        <v>1.0613149826015008E-6</v>
      </c>
      <c r="AS112" s="5">
        <f t="shared" si="159"/>
        <v>1.0613149826015008E-6</v>
      </c>
      <c r="AT112" s="5">
        <f t="shared" si="160"/>
        <v>1.0613149826015008E-6</v>
      </c>
      <c r="AU112" s="6">
        <f t="shared" si="161"/>
        <v>5.2361045384230888E-4</v>
      </c>
      <c r="AV112" s="6">
        <f t="shared" si="162"/>
        <v>2.5605688824906294E-5</v>
      </c>
      <c r="AW112" s="6">
        <f t="shared" si="163"/>
        <v>2.4119879205590476E-2</v>
      </c>
      <c r="AX112" s="5">
        <f t="shared" si="164"/>
        <v>2.4669095348257692E-2</v>
      </c>
      <c r="AY112" s="5">
        <v>2.6999999999999999E-5</v>
      </c>
      <c r="AZ112" s="5">
        <v>2.5536599999999996E-2</v>
      </c>
      <c r="BA112" s="10">
        <f t="shared" si="165"/>
        <v>4.9568148148148143</v>
      </c>
      <c r="BB112" s="10">
        <f t="shared" si="166"/>
        <v>1.1095722690370371</v>
      </c>
      <c r="BC112" s="5">
        <f t="shared" si="167"/>
        <v>96.0692037681426</v>
      </c>
      <c r="BD112" s="5">
        <f t="shared" si="171"/>
        <v>96.0692037681426</v>
      </c>
      <c r="BE112" s="5">
        <f t="shared" si="168"/>
        <v>3.3971031842230532</v>
      </c>
    </row>
    <row r="113" spans="7:57">
      <c r="G113" s="5">
        <v>262144</v>
      </c>
      <c r="H113" s="5">
        <v>32768</v>
      </c>
      <c r="I113" s="5">
        <v>131028</v>
      </c>
      <c r="J113" s="10">
        <f t="shared" si="134"/>
        <v>262056</v>
      </c>
      <c r="K113" s="5">
        <v>444.806488</v>
      </c>
      <c r="L113" s="10">
        <f t="shared" si="135"/>
        <v>3558.451904</v>
      </c>
      <c r="M113" s="5">
        <f t="shared" si="136"/>
        <v>2.2276959999999999</v>
      </c>
      <c r="N113" s="5">
        <f t="shared" si="137"/>
        <v>13107200</v>
      </c>
      <c r="O113" s="11">
        <f t="shared" si="138"/>
        <v>73.643260347407519</v>
      </c>
      <c r="P113" s="11">
        <f t="shared" si="139"/>
        <v>1.3333333333333333</v>
      </c>
      <c r="Q113" s="6">
        <f t="shared" si="140"/>
        <v>1.0753919676724851E-5</v>
      </c>
      <c r="R113" s="6">
        <f t="shared" si="141"/>
        <v>6.1314004048313265E-7</v>
      </c>
      <c r="S113" s="5">
        <f t="shared" si="142"/>
        <v>1.1367059717207983E-5</v>
      </c>
      <c r="T113" s="5">
        <f t="shared" si="143"/>
        <v>1.0753919676724851E-5</v>
      </c>
      <c r="U113" s="6">
        <f t="shared" si="144"/>
        <v>0</v>
      </c>
      <c r="V113" s="6">
        <f t="shared" si="145"/>
        <v>4.3495417648862051E-5</v>
      </c>
      <c r="W113" s="6">
        <f t="shared" si="146"/>
        <v>4.4799127052495648E-2</v>
      </c>
      <c r="X113" s="5">
        <f t="shared" si="147"/>
        <v>4.4842622470144512E-2</v>
      </c>
      <c r="Y113" s="5">
        <v>5.0000000000000002E-5</v>
      </c>
      <c r="Z113" s="5">
        <v>4.6192727272749999E-2</v>
      </c>
      <c r="AA113" s="10">
        <f t="shared" si="148"/>
        <v>5.2411199999999996</v>
      </c>
      <c r="AB113" s="10">
        <f t="shared" si="149"/>
        <v>0.56935230463999997</v>
      </c>
      <c r="AC113" s="5">
        <f t="shared" si="150"/>
        <v>78.492160646550303</v>
      </c>
      <c r="AD113" s="5">
        <f t="shared" si="169"/>
        <v>77.265880565584041</v>
      </c>
      <c r="AE113" s="5">
        <f t="shared" si="170"/>
        <v>2.9227648643338284</v>
      </c>
      <c r="AG113" s="5">
        <v>262144</v>
      </c>
      <c r="AH113" s="5">
        <v>32768</v>
      </c>
      <c r="AI113" s="5">
        <v>131028</v>
      </c>
      <c r="AJ113" s="10">
        <f t="shared" si="151"/>
        <v>262056</v>
      </c>
      <c r="AK113" s="5">
        <v>365.91414600000002</v>
      </c>
      <c r="AL113" s="10">
        <f t="shared" si="152"/>
        <v>2927.3131680000001</v>
      </c>
      <c r="AM113" s="5">
        <f t="shared" si="153"/>
        <v>2.2276959999999999</v>
      </c>
      <c r="AN113" s="5">
        <f t="shared" si="154"/>
        <v>13107200</v>
      </c>
      <c r="AO113" s="11">
        <f t="shared" si="155"/>
        <v>89.520999278338905</v>
      </c>
      <c r="AP113" s="11">
        <f t="shared" si="172"/>
        <v>1.3333333333333333</v>
      </c>
      <c r="AQ113" s="6">
        <f t="shared" si="157"/>
        <v>0</v>
      </c>
      <c r="AR113" s="6">
        <f t="shared" si="158"/>
        <v>8.2962935475864097E-7</v>
      </c>
      <c r="AS113" s="5">
        <f t="shared" si="159"/>
        <v>8.2962935475864097E-7</v>
      </c>
      <c r="AT113" s="5">
        <f t="shared" si="160"/>
        <v>8.2962935475864097E-7</v>
      </c>
      <c r="AU113" s="6">
        <f t="shared" si="161"/>
        <v>1.0252645896565904E-3</v>
      </c>
      <c r="AV113" s="6">
        <f t="shared" si="162"/>
        <v>2.001595327137099E-5</v>
      </c>
      <c r="AW113" s="6">
        <f t="shared" si="163"/>
        <v>4.198645639491675E-2</v>
      </c>
      <c r="AX113" s="5">
        <f t="shared" si="164"/>
        <v>4.3031736937844713E-2</v>
      </c>
      <c r="AY113" s="5">
        <v>4.6999999999999997E-5</v>
      </c>
      <c r="AZ113" s="5">
        <v>4.3070799999999999E-2</v>
      </c>
      <c r="BA113" s="10">
        <f t="shared" si="165"/>
        <v>5.5756595744680855</v>
      </c>
      <c r="BB113" s="10">
        <f t="shared" si="166"/>
        <v>0.49826607114893623</v>
      </c>
      <c r="BC113" s="5">
        <f t="shared" si="167"/>
        <v>98.234831160087992</v>
      </c>
      <c r="BD113" s="5">
        <f t="shared" si="171"/>
        <v>98.234831160087992</v>
      </c>
      <c r="BE113" s="5">
        <f t="shared" si="168"/>
        <v>9.0695000221232863E-2</v>
      </c>
    </row>
    <row r="114" spans="7:57">
      <c r="G114" s="5">
        <v>524288</v>
      </c>
      <c r="H114" s="5">
        <v>17361</v>
      </c>
      <c r="I114" s="5">
        <v>340431</v>
      </c>
      <c r="J114" s="10">
        <f t="shared" si="134"/>
        <v>680862</v>
      </c>
      <c r="K114" s="5">
        <v>565.26277200000004</v>
      </c>
      <c r="L114" s="10">
        <f t="shared" si="135"/>
        <v>4522.1021760000003</v>
      </c>
      <c r="M114" s="5">
        <f t="shared" si="136"/>
        <v>4.4323920000000001</v>
      </c>
      <c r="N114" s="5">
        <f t="shared" si="137"/>
        <v>13107200</v>
      </c>
      <c r="O114" s="11">
        <f t="shared" si="138"/>
        <v>150.56316144591244</v>
      </c>
      <c r="P114" s="11">
        <f t="shared" si="139"/>
        <v>1.3333333333333333</v>
      </c>
      <c r="Q114" s="6">
        <f t="shared" si="140"/>
        <v>2.794034579988337E-5</v>
      </c>
      <c r="R114" s="6">
        <f t="shared" si="141"/>
        <v>7.7918206738856699E-7</v>
      </c>
      <c r="S114" s="5">
        <f t="shared" si="142"/>
        <v>2.8719527867271938E-5</v>
      </c>
      <c r="T114" s="5">
        <f t="shared" si="143"/>
        <v>2.794034579988337E-5</v>
      </c>
      <c r="U114" s="6">
        <f t="shared" si="144"/>
        <v>0</v>
      </c>
      <c r="V114" s="6">
        <f t="shared" si="145"/>
        <v>5.5274239501410972E-5</v>
      </c>
      <c r="W114" s="6">
        <f t="shared" si="146"/>
        <v>3.046340639569704E-2</v>
      </c>
      <c r="X114" s="5">
        <f t="shared" si="147"/>
        <v>3.0518680635198449E-2</v>
      </c>
      <c r="Y114" s="5">
        <v>3.4E-5</v>
      </c>
      <c r="Z114" s="5">
        <v>3.2455946666678004E-2</v>
      </c>
      <c r="AA114" s="10">
        <f t="shared" si="148"/>
        <v>20.025352941176472</v>
      </c>
      <c r="AB114" s="10">
        <f t="shared" si="149"/>
        <v>1.0640240414117648</v>
      </c>
      <c r="AC114" s="5">
        <f t="shared" si="150"/>
        <v>17.822512353284203</v>
      </c>
      <c r="AD114" s="5">
        <f t="shared" si="169"/>
        <v>15.530800390376653</v>
      </c>
      <c r="AE114" s="5">
        <f t="shared" si="170"/>
        <v>5.9689093384803806</v>
      </c>
      <c r="AG114" s="5">
        <v>524288</v>
      </c>
      <c r="AH114" s="5">
        <v>17361</v>
      </c>
      <c r="AI114" s="5">
        <v>340431</v>
      </c>
      <c r="AJ114" s="10">
        <f t="shared" si="151"/>
        <v>680862</v>
      </c>
      <c r="AK114" s="5">
        <v>453.54143900000003</v>
      </c>
      <c r="AL114" s="10">
        <f t="shared" si="152"/>
        <v>3628.3315120000002</v>
      </c>
      <c r="AM114" s="5">
        <f t="shared" si="153"/>
        <v>4.4323920000000001</v>
      </c>
      <c r="AN114" s="5">
        <f t="shared" si="154"/>
        <v>13107200</v>
      </c>
      <c r="AO114" s="11">
        <f t="shared" si="155"/>
        <v>187.65154114175661</v>
      </c>
      <c r="AP114" s="11">
        <f t="shared" si="172"/>
        <v>1.3333333333333333</v>
      </c>
      <c r="AQ114" s="6">
        <f t="shared" si="157"/>
        <v>0</v>
      </c>
      <c r="AR114" s="6">
        <f t="shared" si="158"/>
        <v>1.0283048510343066E-6</v>
      </c>
      <c r="AS114" s="5">
        <f t="shared" si="159"/>
        <v>1.0283048510343066E-6</v>
      </c>
      <c r="AT114" s="5">
        <f t="shared" si="160"/>
        <v>1.0283048510343066E-6</v>
      </c>
      <c r="AU114" s="6">
        <f t="shared" si="161"/>
        <v>2.6637959025657318E-3</v>
      </c>
      <c r="AV114" s="6">
        <f t="shared" si="162"/>
        <v>2.4809273838935857E-5</v>
      </c>
      <c r="AW114" s="6">
        <f t="shared" si="163"/>
        <v>3.2159838940787305E-2</v>
      </c>
      <c r="AX114" s="5">
        <f t="shared" si="164"/>
        <v>3.4848444117191971E-2</v>
      </c>
      <c r="AY114" s="5">
        <v>3.6000000000000001E-5</v>
      </c>
      <c r="AZ114" s="5">
        <v>3.4237125E-2</v>
      </c>
      <c r="BA114" s="10">
        <f t="shared" si="165"/>
        <v>18.912833333333332</v>
      </c>
      <c r="BB114" s="10">
        <f t="shared" si="166"/>
        <v>0.80629589155555559</v>
      </c>
      <c r="BC114" s="5">
        <f t="shared" si="167"/>
        <v>97.143597636015812</v>
      </c>
      <c r="BD114" s="5">
        <f t="shared" si="171"/>
        <v>97.143597636015812</v>
      </c>
      <c r="BE114" s="5">
        <f t="shared" si="168"/>
        <v>1.7855445432172545</v>
      </c>
    </row>
    <row r="115" spans="7:57">
      <c r="G115" s="5">
        <v>131072</v>
      </c>
      <c r="H115" s="5">
        <v>65536</v>
      </c>
      <c r="I115" s="5">
        <v>262097</v>
      </c>
      <c r="J115" s="10">
        <f t="shared" si="134"/>
        <v>524194</v>
      </c>
      <c r="K115" s="5">
        <v>435.51491499999997</v>
      </c>
      <c r="L115" s="10">
        <f t="shared" si="135"/>
        <v>3484.1193199999998</v>
      </c>
      <c r="M115" s="5">
        <f t="shared" si="136"/>
        <v>4.4558840000000002</v>
      </c>
      <c r="N115" s="5">
        <f t="shared" si="137"/>
        <v>13107200</v>
      </c>
      <c r="O115" s="11">
        <f t="shared" si="138"/>
        <v>150.45236740055159</v>
      </c>
      <c r="P115" s="11">
        <f t="shared" si="139"/>
        <v>1.3333333333333333</v>
      </c>
      <c r="Q115" s="6">
        <f t="shared" si="140"/>
        <v>2.1511204364796483E-5</v>
      </c>
      <c r="R115" s="6">
        <f t="shared" si="141"/>
        <v>6.0033214401789042E-7</v>
      </c>
      <c r="S115" s="5">
        <f t="shared" si="142"/>
        <v>2.2111536508814374E-5</v>
      </c>
      <c r="T115" s="5">
        <f t="shared" si="143"/>
        <v>2.1511204364796483E-5</v>
      </c>
      <c r="U115" s="6">
        <f t="shared" si="144"/>
        <v>0</v>
      </c>
      <c r="V115" s="6">
        <f t="shared" si="145"/>
        <v>4.2586840865130666E-5</v>
      </c>
      <c r="W115" s="6">
        <f t="shared" si="146"/>
        <v>7.974244615344224E-2</v>
      </c>
      <c r="X115" s="5">
        <f t="shared" si="147"/>
        <v>7.9785032994307364E-2</v>
      </c>
      <c r="Y115" s="5">
        <v>8.8999999999999995E-5</v>
      </c>
      <c r="Z115" s="5">
        <v>8.2238966666636992E-2</v>
      </c>
      <c r="AA115" s="10">
        <f t="shared" si="148"/>
        <v>5.8898202247191023</v>
      </c>
      <c r="AB115" s="10">
        <f t="shared" si="149"/>
        <v>0.31317926471910112</v>
      </c>
      <c r="AC115" s="5">
        <f t="shared" si="150"/>
        <v>75.83010745528486</v>
      </c>
      <c r="AD115" s="5">
        <f t="shared" si="169"/>
        <v>75.15557695638833</v>
      </c>
      <c r="AE115" s="5">
        <f t="shared" si="170"/>
        <v>2.9839062573303812</v>
      </c>
      <c r="AG115" s="5">
        <v>131072</v>
      </c>
      <c r="AH115" s="5">
        <v>65536</v>
      </c>
      <c r="AI115" s="5">
        <v>262097</v>
      </c>
      <c r="AJ115" s="10">
        <f t="shared" si="151"/>
        <v>524194</v>
      </c>
      <c r="AK115" s="5">
        <v>385.833282</v>
      </c>
      <c r="AL115" s="10">
        <f t="shared" si="152"/>
        <v>3086.666256</v>
      </c>
      <c r="AM115" s="5">
        <f t="shared" si="153"/>
        <v>4.4558840000000002</v>
      </c>
      <c r="AN115" s="5">
        <f t="shared" si="154"/>
        <v>13107200</v>
      </c>
      <c r="AO115" s="11">
        <f t="shared" si="155"/>
        <v>169.82529257286831</v>
      </c>
      <c r="AP115" s="11">
        <f t="shared" si="172"/>
        <v>1.3333333333333333</v>
      </c>
      <c r="AQ115" s="6">
        <f t="shared" si="157"/>
        <v>0</v>
      </c>
      <c r="AR115" s="6">
        <f t="shared" si="158"/>
        <v>8.7479158783347158E-7</v>
      </c>
      <c r="AS115" s="5">
        <f t="shared" si="159"/>
        <v>8.7479158783347158E-7</v>
      </c>
      <c r="AT115" s="5">
        <f t="shared" si="160"/>
        <v>8.7479158783347158E-7</v>
      </c>
      <c r="AU115" s="6">
        <f t="shared" si="161"/>
        <v>2.0508499950790925E-3</v>
      </c>
      <c r="AV115" s="6">
        <f t="shared" si="162"/>
        <v>2.1105554479032644E-5</v>
      </c>
      <c r="AW115" s="6">
        <f t="shared" si="163"/>
        <v>7.8612939633035631E-2</v>
      </c>
      <c r="AX115" s="5">
        <f t="shared" si="164"/>
        <v>8.0684895182593752E-2</v>
      </c>
      <c r="AY115" s="5">
        <v>8.7999999999999998E-5</v>
      </c>
      <c r="AZ115" s="5">
        <v>8.0515111111071999E-2</v>
      </c>
      <c r="BA115" s="10">
        <f t="shared" si="165"/>
        <v>5.9567500000000004</v>
      </c>
      <c r="BB115" s="10">
        <f t="shared" si="166"/>
        <v>0.28060602327272727</v>
      </c>
      <c r="BC115" s="5">
        <f t="shared" si="167"/>
        <v>99.005918650189244</v>
      </c>
      <c r="BD115" s="5">
        <f t="shared" si="171"/>
        <v>99.005918650189244</v>
      </c>
      <c r="BE115" s="5">
        <f t="shared" si="168"/>
        <v>0.21087230605386972</v>
      </c>
    </row>
    <row r="116" spans="7:57">
      <c r="G116" s="5">
        <v>262144</v>
      </c>
      <c r="H116" s="5">
        <v>13681</v>
      </c>
      <c r="I116" s="5">
        <v>514896</v>
      </c>
      <c r="J116" s="10">
        <f t="shared" si="134"/>
        <v>1029792</v>
      </c>
      <c r="K116" s="5">
        <v>510.38908800000002</v>
      </c>
      <c r="L116" s="10">
        <f t="shared" si="135"/>
        <v>4083.1127040000001</v>
      </c>
      <c r="M116" s="5">
        <f t="shared" si="136"/>
        <v>6.4523720000000004</v>
      </c>
      <c r="N116" s="5">
        <f t="shared" si="137"/>
        <v>13107200</v>
      </c>
      <c r="O116" s="11">
        <f t="shared" si="138"/>
        <v>252.20758638162732</v>
      </c>
      <c r="P116" s="11">
        <f t="shared" si="139"/>
        <v>1.3333333333333333</v>
      </c>
      <c r="Q116" s="6">
        <f t="shared" si="140"/>
        <v>4.2259289814901546E-5</v>
      </c>
      <c r="R116" s="6">
        <f t="shared" si="141"/>
        <v>7.0354186488050763E-7</v>
      </c>
      <c r="S116" s="5">
        <f t="shared" si="142"/>
        <v>4.2962831679782056E-5</v>
      </c>
      <c r="T116" s="5">
        <f t="shared" si="143"/>
        <v>4.2259289814901546E-5</v>
      </c>
      <c r="U116" s="6">
        <f t="shared" si="144"/>
        <v>0</v>
      </c>
      <c r="V116" s="6">
        <f t="shared" si="145"/>
        <v>4.9908414433878055E-5</v>
      </c>
      <c r="W116" s="6">
        <f t="shared" si="146"/>
        <v>3.4943319100946606E-2</v>
      </c>
      <c r="X116" s="5">
        <f t="shared" si="147"/>
        <v>3.4993227515380483E-2</v>
      </c>
      <c r="Y116" s="5">
        <v>3.8999999999999999E-5</v>
      </c>
      <c r="Z116" s="5">
        <v>3.6721966666670998E-2</v>
      </c>
      <c r="AA116" s="10">
        <f t="shared" si="148"/>
        <v>26.404923076923076</v>
      </c>
      <c r="AB116" s="10">
        <f t="shared" si="149"/>
        <v>0.83756158030769234</v>
      </c>
      <c r="AC116" s="5">
        <f t="shared" si="150"/>
        <v>8.3571533715424273</v>
      </c>
      <c r="AD116" s="5">
        <f t="shared" si="169"/>
        <v>10.161106871236044</v>
      </c>
      <c r="AE116" s="5">
        <f t="shared" si="170"/>
        <v>4.7076431580651841</v>
      </c>
      <c r="AG116" s="5">
        <v>262144</v>
      </c>
      <c r="AH116" s="5">
        <v>13681</v>
      </c>
      <c r="AI116" s="5">
        <v>514896</v>
      </c>
      <c r="AJ116" s="10">
        <f t="shared" si="151"/>
        <v>1029792</v>
      </c>
      <c r="AK116" s="5">
        <v>409.048428</v>
      </c>
      <c r="AL116" s="10">
        <f t="shared" si="152"/>
        <v>3272.387424</v>
      </c>
      <c r="AM116" s="5">
        <f t="shared" si="153"/>
        <v>6.4523720000000004</v>
      </c>
      <c r="AN116" s="5">
        <f t="shared" si="154"/>
        <v>13107200</v>
      </c>
      <c r="AO116" s="11">
        <f t="shared" si="155"/>
        <v>314.69134505511408</v>
      </c>
      <c r="AP116" s="11">
        <f t="shared" si="172"/>
        <v>1.3333333333333333</v>
      </c>
      <c r="AQ116" s="6">
        <f t="shared" si="157"/>
        <v>0</v>
      </c>
      <c r="AR116" s="6">
        <f t="shared" si="158"/>
        <v>9.2742679422586854E-7</v>
      </c>
      <c r="AS116" s="5">
        <f t="shared" si="159"/>
        <v>9.2742679422586854E-7</v>
      </c>
      <c r="AT116" s="5">
        <f t="shared" si="160"/>
        <v>9.2742679422586854E-7</v>
      </c>
      <c r="AU116" s="6">
        <f t="shared" si="161"/>
        <v>4.0289452342691613E-3</v>
      </c>
      <c r="AV116" s="6">
        <f t="shared" si="162"/>
        <v>2.2375451482479063E-5</v>
      </c>
      <c r="AW116" s="6">
        <f t="shared" si="163"/>
        <v>3.5733154378652557E-2</v>
      </c>
      <c r="AX116" s="5">
        <f t="shared" si="164"/>
        <v>3.9784475064404197E-2</v>
      </c>
      <c r="AY116" s="5">
        <v>4.0000000000000003E-5</v>
      </c>
      <c r="AZ116" s="5">
        <v>3.7940500000000002E-2</v>
      </c>
      <c r="BA116" s="10">
        <f t="shared" si="165"/>
        <v>25.744799999999998</v>
      </c>
      <c r="BB116" s="10">
        <f t="shared" si="166"/>
        <v>0.6544774847999999</v>
      </c>
      <c r="BC116" s="5">
        <f t="shared" si="167"/>
        <v>97.681433014435328</v>
      </c>
      <c r="BD116" s="5">
        <f t="shared" si="171"/>
        <v>97.681433014435328</v>
      </c>
      <c r="BE116" s="5">
        <f t="shared" si="168"/>
        <v>4.8601759713345762</v>
      </c>
    </row>
    <row r="117" spans="7:57">
      <c r="G117" s="5">
        <v>131072</v>
      </c>
      <c r="H117" s="5">
        <v>3140</v>
      </c>
      <c r="I117" s="5">
        <v>540022</v>
      </c>
      <c r="J117" s="10">
        <f t="shared" si="134"/>
        <v>1080044</v>
      </c>
      <c r="K117" s="5">
        <v>2886.9069060000002</v>
      </c>
      <c r="L117" s="10">
        <f t="shared" si="135"/>
        <v>23095.255248000001</v>
      </c>
      <c r="M117" s="5">
        <f t="shared" si="136"/>
        <v>6.5430640000000002</v>
      </c>
      <c r="N117" s="5">
        <f t="shared" si="137"/>
        <v>13107200</v>
      </c>
      <c r="O117" s="11">
        <f t="shared" si="138"/>
        <v>46.764757020536912</v>
      </c>
      <c r="P117" s="11">
        <f t="shared" si="139"/>
        <v>1.3333333333333333</v>
      </c>
      <c r="Q117" s="6">
        <f t="shared" si="140"/>
        <v>4.4321467256344508E-5</v>
      </c>
      <c r="R117" s="6">
        <f t="shared" si="141"/>
        <v>3.979434349473507E-6</v>
      </c>
      <c r="S117" s="5">
        <f t="shared" si="142"/>
        <v>4.8300901605818015E-5</v>
      </c>
      <c r="T117" s="5">
        <f t="shared" si="143"/>
        <v>4.4321467256344508E-5</v>
      </c>
      <c r="U117" s="6">
        <f t="shared" si="144"/>
        <v>0</v>
      </c>
      <c r="V117" s="6">
        <f t="shared" si="145"/>
        <v>2.8229629058345511E-4</v>
      </c>
      <c r="W117" s="6">
        <f t="shared" si="146"/>
        <v>7.7054498530292517E-2</v>
      </c>
      <c r="X117" s="5">
        <f t="shared" si="147"/>
        <v>7.7336794820875979E-2</v>
      </c>
      <c r="Y117" s="5">
        <v>8.6000000000000003E-5</v>
      </c>
      <c r="Z117" s="5">
        <v>7.8224644444454011E-2</v>
      </c>
      <c r="AA117" s="10">
        <f t="shared" si="148"/>
        <v>12.558651162790698</v>
      </c>
      <c r="AB117" s="10">
        <f t="shared" si="149"/>
        <v>2.1483958370232559</v>
      </c>
      <c r="AC117" s="5">
        <f t="shared" si="150"/>
        <v>48.463410167041268</v>
      </c>
      <c r="AD117" s="5">
        <f t="shared" si="169"/>
        <v>43.836160923467425</v>
      </c>
      <c r="AE117" s="5">
        <f t="shared" si="170"/>
        <v>1.1349998838390112</v>
      </c>
      <c r="AG117" s="5">
        <v>131072</v>
      </c>
      <c r="AH117" s="5">
        <v>3140</v>
      </c>
      <c r="AI117" s="5">
        <v>540022</v>
      </c>
      <c r="AJ117" s="10">
        <f t="shared" si="151"/>
        <v>1080044</v>
      </c>
      <c r="AK117" s="5">
        <v>2951.1568980000002</v>
      </c>
      <c r="AL117" s="10">
        <f t="shared" si="152"/>
        <v>23609.255184000001</v>
      </c>
      <c r="AM117" s="5">
        <f t="shared" si="153"/>
        <v>6.5430640000000002</v>
      </c>
      <c r="AN117" s="5">
        <f t="shared" si="154"/>
        <v>13107200</v>
      </c>
      <c r="AO117" s="11">
        <f t="shared" si="155"/>
        <v>45.746635867274037</v>
      </c>
      <c r="AP117" s="11">
        <f t="shared" si="172"/>
        <v>1.3333333333333333</v>
      </c>
      <c r="AQ117" s="6">
        <f t="shared" si="157"/>
        <v>0</v>
      </c>
      <c r="AR117" s="6">
        <f t="shared" si="158"/>
        <v>6.6910952195853412E-6</v>
      </c>
      <c r="AS117" s="5">
        <f t="shared" si="159"/>
        <v>6.6910952195853412E-6</v>
      </c>
      <c r="AT117" s="5">
        <f t="shared" si="160"/>
        <v>6.6910952195853412E-6</v>
      </c>
      <c r="AU117" s="6">
        <f t="shared" si="161"/>
        <v>4.2255505253497817E-3</v>
      </c>
      <c r="AV117" s="6">
        <f t="shared" si="162"/>
        <v>1.6143190749136045E-4</v>
      </c>
      <c r="AW117" s="6">
        <f t="shared" si="163"/>
        <v>7.7719610773569314E-2</v>
      </c>
      <c r="AX117" s="5">
        <f t="shared" si="164"/>
        <v>8.210659320641045E-2</v>
      </c>
      <c r="AY117" s="5">
        <v>8.7000000000000001E-5</v>
      </c>
      <c r="AZ117" s="5">
        <v>7.8840366666657002E-2</v>
      </c>
      <c r="BA117" s="10">
        <f t="shared" si="165"/>
        <v>12.414298850574713</v>
      </c>
      <c r="BB117" s="10">
        <f t="shared" si="166"/>
        <v>2.1709659939310346</v>
      </c>
      <c r="BC117" s="5">
        <f t="shared" si="167"/>
        <v>92.309085954499608</v>
      </c>
      <c r="BD117" s="5">
        <f t="shared" si="171"/>
        <v>92.309085954499608</v>
      </c>
      <c r="BE117" s="5">
        <f t="shared" si="168"/>
        <v>4.1428352985258154</v>
      </c>
    </row>
    <row r="118" spans="7:57">
      <c r="G118" s="5">
        <v>131072</v>
      </c>
      <c r="H118" s="5">
        <v>3140</v>
      </c>
      <c r="I118" s="5">
        <v>543162</v>
      </c>
      <c r="J118" s="10">
        <f t="shared" si="134"/>
        <v>1086324</v>
      </c>
      <c r="K118" s="5">
        <v>2780.9844889999999</v>
      </c>
      <c r="L118" s="10">
        <f t="shared" si="135"/>
        <v>22247.875912</v>
      </c>
      <c r="M118" s="5">
        <f t="shared" si="136"/>
        <v>6.5807440000000001</v>
      </c>
      <c r="N118" s="5">
        <f t="shared" si="137"/>
        <v>13107200</v>
      </c>
      <c r="O118" s="11">
        <f t="shared" si="138"/>
        <v>48.828211928944711</v>
      </c>
      <c r="P118" s="11">
        <f t="shared" si="139"/>
        <v>1.3333333333333333</v>
      </c>
      <c r="Q118" s="6">
        <f t="shared" si="140"/>
        <v>4.4579177881439262E-5</v>
      </c>
      <c r="R118" s="6">
        <f t="shared" si="141"/>
        <v>3.8334264183853902E-6</v>
      </c>
      <c r="S118" s="5">
        <f t="shared" si="142"/>
        <v>4.8412604299824654E-5</v>
      </c>
      <c r="T118" s="5">
        <f t="shared" si="143"/>
        <v>4.4579177881439262E-5</v>
      </c>
      <c r="U118" s="6">
        <f t="shared" si="144"/>
        <v>0</v>
      </c>
      <c r="V118" s="6">
        <f t="shared" si="145"/>
        <v>2.719386634128012E-4</v>
      </c>
      <c r="W118" s="6">
        <f t="shared" si="146"/>
        <v>7.4366550907142767E-2</v>
      </c>
      <c r="X118" s="5">
        <f t="shared" si="147"/>
        <v>7.4638489570555563E-2</v>
      </c>
      <c r="Y118" s="5">
        <v>8.2999999999999998E-5</v>
      </c>
      <c r="Z118" s="5">
        <v>7.5616688888851993E-2</v>
      </c>
      <c r="AA118" s="10">
        <f t="shared" si="148"/>
        <v>13.088240963855421</v>
      </c>
      <c r="AB118" s="10">
        <f t="shared" si="149"/>
        <v>2.1443735818795182</v>
      </c>
      <c r="AC118" s="5">
        <f t="shared" si="150"/>
        <v>46.290147130796065</v>
      </c>
      <c r="AD118" s="5">
        <f t="shared" si="169"/>
        <v>41.671561084548607</v>
      </c>
      <c r="AE118" s="5">
        <f t="shared" si="170"/>
        <v>1.2936288703863674</v>
      </c>
      <c r="AG118" s="5">
        <v>131072</v>
      </c>
      <c r="AH118" s="5">
        <v>3140</v>
      </c>
      <c r="AI118" s="5">
        <v>543162</v>
      </c>
      <c r="AJ118" s="10">
        <f t="shared" si="151"/>
        <v>1086324</v>
      </c>
      <c r="AK118" s="5">
        <v>3112.9585189999998</v>
      </c>
      <c r="AL118" s="10">
        <f t="shared" si="152"/>
        <v>24903.668151999998</v>
      </c>
      <c r="AM118" s="5">
        <f t="shared" si="153"/>
        <v>6.5807440000000001</v>
      </c>
      <c r="AN118" s="5">
        <f t="shared" si="154"/>
        <v>13107200</v>
      </c>
      <c r="AO118" s="11">
        <f t="shared" si="155"/>
        <v>43.621043830555458</v>
      </c>
      <c r="AP118" s="11">
        <f t="shared" si="172"/>
        <v>1.3333333333333333</v>
      </c>
      <c r="AQ118" s="6">
        <f t="shared" si="157"/>
        <v>0</v>
      </c>
      <c r="AR118" s="6">
        <f t="shared" si="158"/>
        <v>7.0579445909379636E-6</v>
      </c>
      <c r="AS118" s="5">
        <f t="shared" si="159"/>
        <v>7.0579445909379636E-6</v>
      </c>
      <c r="AT118" s="5">
        <f t="shared" si="160"/>
        <v>7.0579445909379636E-6</v>
      </c>
      <c r="AU118" s="6">
        <f t="shared" si="161"/>
        <v>4.2501203181537755E-3</v>
      </c>
      <c r="AV118" s="6">
        <f t="shared" si="162"/>
        <v>1.7028265491550641E-4</v>
      </c>
      <c r="AW118" s="6">
        <f t="shared" si="163"/>
        <v>7.9506268492501933E-2</v>
      </c>
      <c r="AX118" s="5">
        <f t="shared" si="164"/>
        <v>8.3926671465571215E-2</v>
      </c>
      <c r="AY118" s="5">
        <v>8.8999999999999995E-5</v>
      </c>
      <c r="AZ118" s="5">
        <v>8.0273549999999999E-2</v>
      </c>
      <c r="BA118" s="10">
        <f t="shared" si="165"/>
        <v>12.205887640449438</v>
      </c>
      <c r="BB118" s="10">
        <f t="shared" si="166"/>
        <v>2.238531968719101</v>
      </c>
      <c r="BC118" s="5">
        <f t="shared" si="167"/>
        <v>92.069725178721384</v>
      </c>
      <c r="BD118" s="5">
        <f t="shared" si="171"/>
        <v>92.069725178721384</v>
      </c>
      <c r="BE118" s="5">
        <f t="shared" si="168"/>
        <v>4.5508408007011223</v>
      </c>
    </row>
    <row r="119" spans="7:57">
      <c r="G119" s="5">
        <v>524288</v>
      </c>
      <c r="H119" s="5">
        <v>9506</v>
      </c>
      <c r="I119" s="5">
        <v>539802</v>
      </c>
      <c r="J119" s="10">
        <f t="shared" si="134"/>
        <v>1079604</v>
      </c>
      <c r="K119" s="5">
        <v>552.43144400000006</v>
      </c>
      <c r="L119" s="10">
        <f t="shared" si="135"/>
        <v>4419.4515520000004</v>
      </c>
      <c r="M119" s="5">
        <f t="shared" si="136"/>
        <v>6.6677439999999999</v>
      </c>
      <c r="N119" s="5">
        <f t="shared" si="137"/>
        <v>13107200</v>
      </c>
      <c r="O119" s="11">
        <f t="shared" si="138"/>
        <v>244.28461027283592</v>
      </c>
      <c r="P119" s="11">
        <f t="shared" si="139"/>
        <v>1.3333333333333333</v>
      </c>
      <c r="Q119" s="6">
        <f t="shared" si="140"/>
        <v>4.4303411097898378E-5</v>
      </c>
      <c r="R119" s="6">
        <f t="shared" si="141"/>
        <v>7.6149482320121966E-7</v>
      </c>
      <c r="S119" s="5">
        <f t="shared" si="142"/>
        <v>4.5064905921099598E-5</v>
      </c>
      <c r="T119" s="5">
        <f t="shared" si="143"/>
        <v>4.4303411097898378E-5</v>
      </c>
      <c r="U119" s="6">
        <f t="shared" si="144"/>
        <v>0</v>
      </c>
      <c r="V119" s="6">
        <f t="shared" si="145"/>
        <v>5.4019527653886085E-5</v>
      </c>
      <c r="W119" s="6">
        <f t="shared" si="146"/>
        <v>3.2255371477796869E-2</v>
      </c>
      <c r="X119" s="5">
        <f t="shared" si="147"/>
        <v>3.2309391005450758E-2</v>
      </c>
      <c r="Y119" s="5">
        <v>3.6000000000000001E-5</v>
      </c>
      <c r="Z119" s="5">
        <v>3.4010470588248E-2</v>
      </c>
      <c r="AA119" s="10">
        <f t="shared" si="148"/>
        <v>29.989000000000001</v>
      </c>
      <c r="AB119" s="10">
        <f t="shared" si="149"/>
        <v>0.98210034488888898</v>
      </c>
      <c r="AC119" s="5">
        <f t="shared" si="150"/>
        <v>23.065030827495487</v>
      </c>
      <c r="AD119" s="5">
        <f t="shared" si="169"/>
        <v>25.180294225276661</v>
      </c>
      <c r="AE119" s="5">
        <f t="shared" si="170"/>
        <v>5.0016349476359041</v>
      </c>
      <c r="AG119" s="5">
        <v>524288</v>
      </c>
      <c r="AH119" s="5">
        <v>9506</v>
      </c>
      <c r="AI119" s="5">
        <v>539802</v>
      </c>
      <c r="AJ119" s="10">
        <f t="shared" si="151"/>
        <v>1079604</v>
      </c>
      <c r="AK119" s="5">
        <v>447.76428600000003</v>
      </c>
      <c r="AL119" s="10">
        <f t="shared" si="152"/>
        <v>3582.1142880000002</v>
      </c>
      <c r="AM119" s="5">
        <f t="shared" si="153"/>
        <v>6.6677439999999999</v>
      </c>
      <c r="AN119" s="5">
        <f t="shared" si="154"/>
        <v>13107200</v>
      </c>
      <c r="AO119" s="11">
        <f t="shared" si="155"/>
        <v>301.38736879966348</v>
      </c>
      <c r="AP119" s="11">
        <f t="shared" si="172"/>
        <v>1.3333333333333333</v>
      </c>
      <c r="AQ119" s="6">
        <f t="shared" si="157"/>
        <v>0</v>
      </c>
      <c r="AR119" s="6">
        <f t="shared" si="158"/>
        <v>1.0152064350038646E-6</v>
      </c>
      <c r="AS119" s="5">
        <f t="shared" si="159"/>
        <v>1.0152064350038646E-6</v>
      </c>
      <c r="AT119" s="5">
        <f t="shared" si="160"/>
        <v>1.0152064350038646E-6</v>
      </c>
      <c r="AU119" s="6">
        <f t="shared" si="161"/>
        <v>4.2238290748985467E-3</v>
      </c>
      <c r="AV119" s="6">
        <f t="shared" si="162"/>
        <v>2.4493256473240571E-5</v>
      </c>
      <c r="AW119" s="6">
        <f t="shared" si="163"/>
        <v>3.3053167800253615E-2</v>
      </c>
      <c r="AX119" s="5">
        <f t="shared" si="164"/>
        <v>3.7301490131625405E-2</v>
      </c>
      <c r="AY119" s="5">
        <v>3.6999999999999998E-5</v>
      </c>
      <c r="AZ119" s="5">
        <v>3.5266876470573E-2</v>
      </c>
      <c r="BA119" s="10">
        <f t="shared" si="165"/>
        <v>29.178486486486488</v>
      </c>
      <c r="BB119" s="10">
        <f t="shared" si="166"/>
        <v>0.77451119740540553</v>
      </c>
      <c r="BC119" s="5">
        <f t="shared" si="167"/>
        <v>97.256198824313884</v>
      </c>
      <c r="BD119" s="5">
        <f t="shared" si="171"/>
        <v>97.256198824313884</v>
      </c>
      <c r="BE119" s="5">
        <f t="shared" si="168"/>
        <v>5.7691915606705484</v>
      </c>
    </row>
    <row r="120" spans="7:57">
      <c r="G120" s="5">
        <v>262144</v>
      </c>
      <c r="H120" s="5">
        <v>21982</v>
      </c>
      <c r="I120" s="5">
        <v>531826</v>
      </c>
      <c r="J120" s="10">
        <f t="shared" si="134"/>
        <v>1063652</v>
      </c>
      <c r="K120" s="5">
        <v>521.18569600000001</v>
      </c>
      <c r="L120" s="10">
        <f t="shared" si="135"/>
        <v>4169.4855680000001</v>
      </c>
      <c r="M120" s="5">
        <f t="shared" si="136"/>
        <v>6.8215519999999996</v>
      </c>
      <c r="N120" s="5">
        <f t="shared" si="137"/>
        <v>13107200</v>
      </c>
      <c r="O120" s="11">
        <f t="shared" si="138"/>
        <v>255.10389295104522</v>
      </c>
      <c r="P120" s="11">
        <f t="shared" si="139"/>
        <v>1.3333333333333333</v>
      </c>
      <c r="Q120" s="6">
        <f t="shared" si="140"/>
        <v>4.3648793280778698E-5</v>
      </c>
      <c r="R120" s="6">
        <f t="shared" si="141"/>
        <v>7.1842436512452502E-7</v>
      </c>
      <c r="S120" s="5">
        <f t="shared" si="142"/>
        <v>4.4367217645903223E-5</v>
      </c>
      <c r="T120" s="5">
        <f t="shared" si="143"/>
        <v>4.3648793280778698E-5</v>
      </c>
      <c r="U120" s="6">
        <f t="shared" si="144"/>
        <v>0</v>
      </c>
      <c r="V120" s="6">
        <f t="shared" si="145"/>
        <v>5.0964161116581667E-5</v>
      </c>
      <c r="W120" s="6">
        <f t="shared" si="146"/>
        <v>6.0926812791394079E-2</v>
      </c>
      <c r="X120" s="5">
        <f t="shared" si="147"/>
        <v>6.0977776952510658E-2</v>
      </c>
      <c r="Y120" s="5">
        <v>6.7999999999999999E-5</v>
      </c>
      <c r="Z120" s="5">
        <v>6.4119325000000005E-2</v>
      </c>
      <c r="AA120" s="10">
        <f t="shared" si="148"/>
        <v>15.641941176470588</v>
      </c>
      <c r="AB120" s="10">
        <f t="shared" si="149"/>
        <v>0.49052771388235294</v>
      </c>
      <c r="AC120" s="5">
        <f t="shared" si="150"/>
        <v>35.810598116501914</v>
      </c>
      <c r="AD120" s="5">
        <f t="shared" si="169"/>
        <v>34.75409169720114</v>
      </c>
      <c r="AE120" s="5">
        <f t="shared" si="170"/>
        <v>4.8995338729616176</v>
      </c>
      <c r="AG120" s="5">
        <v>262144</v>
      </c>
      <c r="AH120" s="5">
        <v>21982</v>
      </c>
      <c r="AI120" s="5">
        <v>531826</v>
      </c>
      <c r="AJ120" s="10">
        <f t="shared" si="151"/>
        <v>1063652</v>
      </c>
      <c r="AK120" s="5">
        <v>395.16345200000001</v>
      </c>
      <c r="AL120" s="10">
        <f t="shared" si="152"/>
        <v>3161.3076160000001</v>
      </c>
      <c r="AM120" s="5">
        <f t="shared" si="153"/>
        <v>6.8215519999999996</v>
      </c>
      <c r="AN120" s="5">
        <f t="shared" si="154"/>
        <v>13107200</v>
      </c>
      <c r="AO120" s="11">
        <f t="shared" si="155"/>
        <v>336.45950638167824</v>
      </c>
      <c r="AP120" s="11">
        <f t="shared" si="172"/>
        <v>1.3333333333333333</v>
      </c>
      <c r="AQ120" s="6">
        <f t="shared" si="157"/>
        <v>0</v>
      </c>
      <c r="AR120" s="6">
        <f t="shared" si="158"/>
        <v>8.9594568368219682E-7</v>
      </c>
      <c r="AS120" s="5">
        <f t="shared" si="159"/>
        <v>8.9594568368219682E-7</v>
      </c>
      <c r="AT120" s="5">
        <f t="shared" si="160"/>
        <v>8.9594568368219682E-7</v>
      </c>
      <c r="AU120" s="6">
        <f t="shared" si="161"/>
        <v>4.1614186712664912E-3</v>
      </c>
      <c r="AV120" s="6">
        <f t="shared" si="162"/>
        <v>2.1615926239117447E-5</v>
      </c>
      <c r="AW120" s="6">
        <f t="shared" si="163"/>
        <v>6.0746362443709345E-2</v>
      </c>
      <c r="AX120" s="5">
        <f t="shared" si="164"/>
        <v>6.4929397041214948E-2</v>
      </c>
      <c r="AY120" s="5">
        <v>6.7999999999999999E-5</v>
      </c>
      <c r="AZ120" s="5">
        <v>6.4201775000000003E-2</v>
      </c>
      <c r="BA120" s="10">
        <f t="shared" si="165"/>
        <v>15.641941176470588</v>
      </c>
      <c r="BB120" s="10">
        <f t="shared" si="166"/>
        <v>0.37191854305882355</v>
      </c>
      <c r="BC120" s="5">
        <f t="shared" si="167"/>
        <v>98.682432818114421</v>
      </c>
      <c r="BD120" s="5">
        <f t="shared" si="171"/>
        <v>98.682432818114421</v>
      </c>
      <c r="BE120" s="5">
        <f t="shared" si="168"/>
        <v>1.1333363309892062</v>
      </c>
    </row>
    <row r="121" spans="7:57">
      <c r="G121" s="5">
        <v>262144</v>
      </c>
      <c r="H121" s="5">
        <v>17281</v>
      </c>
      <c r="I121" s="5">
        <v>553562</v>
      </c>
      <c r="J121" s="10">
        <f t="shared" si="134"/>
        <v>1107124</v>
      </c>
      <c r="K121" s="5">
        <v>612.70484899999997</v>
      </c>
      <c r="L121" s="10">
        <f t="shared" si="135"/>
        <v>4901.6387919999997</v>
      </c>
      <c r="M121" s="5">
        <f t="shared" si="136"/>
        <v>6.9883639999999998</v>
      </c>
      <c r="N121" s="5">
        <f t="shared" si="137"/>
        <v>13107200</v>
      </c>
      <c r="O121" s="11">
        <f t="shared" si="138"/>
        <v>225.86813247172458</v>
      </c>
      <c r="P121" s="11">
        <f t="shared" si="139"/>
        <v>1.3333333333333333</v>
      </c>
      <c r="Q121" s="6">
        <f t="shared" si="140"/>
        <v>4.5432741735256299E-5</v>
      </c>
      <c r="R121" s="6">
        <f t="shared" si="141"/>
        <v>8.4457822908390596E-7</v>
      </c>
      <c r="S121" s="5">
        <f t="shared" si="142"/>
        <v>4.6277319964340204E-5</v>
      </c>
      <c r="T121" s="5">
        <f t="shared" si="143"/>
        <v>4.5432741735256299E-5</v>
      </c>
      <c r="U121" s="6">
        <f t="shared" si="144"/>
        <v>0</v>
      </c>
      <c r="V121" s="6">
        <f t="shared" si="145"/>
        <v>5.9913364624164284E-5</v>
      </c>
      <c r="W121" s="6">
        <f t="shared" si="146"/>
        <v>3.6735284183046432E-2</v>
      </c>
      <c r="X121" s="5">
        <f t="shared" si="147"/>
        <v>3.6795197547670598E-2</v>
      </c>
      <c r="Y121" s="5">
        <v>4.1E-5</v>
      </c>
      <c r="Z121" s="5">
        <v>3.9398722222204002E-2</v>
      </c>
      <c r="AA121" s="10">
        <f t="shared" si="148"/>
        <v>27.003024390243901</v>
      </c>
      <c r="AB121" s="10">
        <f t="shared" si="149"/>
        <v>0.95641732526829271</v>
      </c>
      <c r="AC121" s="5">
        <f t="shared" si="150"/>
        <v>10.811565207942191</v>
      </c>
      <c r="AD121" s="5">
        <f t="shared" si="169"/>
        <v>12.871512108146838</v>
      </c>
      <c r="AE121" s="5">
        <f t="shared" si="170"/>
        <v>6.6081449541684156</v>
      </c>
      <c r="AG121" s="5">
        <v>262144</v>
      </c>
      <c r="AH121" s="5">
        <v>17281</v>
      </c>
      <c r="AI121" s="5">
        <v>553562</v>
      </c>
      <c r="AJ121" s="10">
        <f t="shared" si="151"/>
        <v>1107124</v>
      </c>
      <c r="AK121" s="5">
        <v>452.42431299999998</v>
      </c>
      <c r="AL121" s="10">
        <f t="shared" si="152"/>
        <v>3619.3945039999999</v>
      </c>
      <c r="AM121" s="5">
        <f t="shared" si="153"/>
        <v>6.9883639999999998</v>
      </c>
      <c r="AN121" s="5">
        <f t="shared" si="154"/>
        <v>13107200</v>
      </c>
      <c r="AO121" s="11">
        <f t="shared" si="155"/>
        <v>305.88652294643589</v>
      </c>
      <c r="AP121" s="11">
        <f t="shared" si="172"/>
        <v>1.3333333333333333</v>
      </c>
      <c r="AQ121" s="6">
        <f t="shared" si="157"/>
        <v>0</v>
      </c>
      <c r="AR121" s="6">
        <f t="shared" si="158"/>
        <v>1.0257720150324863E-6</v>
      </c>
      <c r="AS121" s="5">
        <f t="shared" si="159"/>
        <v>1.0257720150324863E-6</v>
      </c>
      <c r="AT121" s="5">
        <f t="shared" si="160"/>
        <v>1.0257720150324863E-6</v>
      </c>
      <c r="AU121" s="6">
        <f t="shared" si="161"/>
        <v>4.3314979758485323E-3</v>
      </c>
      <c r="AV121" s="6">
        <f t="shared" si="162"/>
        <v>2.4748165674469773E-5</v>
      </c>
      <c r="AW121" s="6">
        <f t="shared" si="163"/>
        <v>3.6626483238118873E-2</v>
      </c>
      <c r="AX121" s="5">
        <f t="shared" si="164"/>
        <v>4.0982729379641876E-2</v>
      </c>
      <c r="AY121" s="5">
        <v>4.1E-5</v>
      </c>
      <c r="AZ121" s="5">
        <v>3.9292577777796003E-2</v>
      </c>
      <c r="BA121" s="10">
        <f t="shared" si="165"/>
        <v>27.003024390243901</v>
      </c>
      <c r="BB121" s="10">
        <f t="shared" si="166"/>
        <v>0.70622331785365855</v>
      </c>
      <c r="BC121" s="5">
        <f t="shared" si="167"/>
        <v>97.49811703650613</v>
      </c>
      <c r="BD121" s="5">
        <f t="shared" si="171"/>
        <v>97.49811703650613</v>
      </c>
      <c r="BE121" s="5">
        <f t="shared" si="168"/>
        <v>4.3014525832432575</v>
      </c>
    </row>
    <row r="122" spans="7:57">
      <c r="G122" s="5">
        <v>262144</v>
      </c>
      <c r="H122" s="5">
        <v>11532</v>
      </c>
      <c r="I122" s="5">
        <v>568526</v>
      </c>
      <c r="J122" s="10">
        <f t="shared" si="134"/>
        <v>1137052</v>
      </c>
      <c r="K122" s="5">
        <v>506.010895</v>
      </c>
      <c r="L122" s="10">
        <f t="shared" si="135"/>
        <v>4048.08716</v>
      </c>
      <c r="M122" s="5">
        <f t="shared" si="136"/>
        <v>7.0529520000000003</v>
      </c>
      <c r="N122" s="5">
        <f t="shared" si="137"/>
        <v>13107200</v>
      </c>
      <c r="O122" s="11">
        <f t="shared" si="138"/>
        <v>280.88624455408217</v>
      </c>
      <c r="P122" s="11">
        <f t="shared" si="139"/>
        <v>1.3333333333333333</v>
      </c>
      <c r="Q122" s="6">
        <f t="shared" si="140"/>
        <v>4.6660888803383042E-5</v>
      </c>
      <c r="R122" s="6">
        <f t="shared" si="141"/>
        <v>6.9750677882469692E-7</v>
      </c>
      <c r="S122" s="5">
        <f t="shared" si="142"/>
        <v>4.7358395582207741E-5</v>
      </c>
      <c r="T122" s="5">
        <f t="shared" si="143"/>
        <v>4.6660888803383042E-5</v>
      </c>
      <c r="U122" s="6">
        <f t="shared" si="144"/>
        <v>0</v>
      </c>
      <c r="V122" s="6">
        <f t="shared" si="145"/>
        <v>4.9480292681566016E-5</v>
      </c>
      <c r="W122" s="6">
        <f t="shared" si="146"/>
        <v>5.465493500404469E-2</v>
      </c>
      <c r="X122" s="5">
        <f t="shared" si="147"/>
        <v>5.4704415296726254E-2</v>
      </c>
      <c r="Y122" s="5">
        <v>6.0999999999999999E-5</v>
      </c>
      <c r="Z122" s="5">
        <v>5.7355249999999997E-2</v>
      </c>
      <c r="AA122" s="10">
        <f t="shared" si="148"/>
        <v>18.640196721311479</v>
      </c>
      <c r="AB122" s="10">
        <f t="shared" si="149"/>
        <v>0.53089667672131147</v>
      </c>
      <c r="AC122" s="5">
        <f t="shared" si="150"/>
        <v>23.506739666585176</v>
      </c>
      <c r="AD122" s="5">
        <f t="shared" si="169"/>
        <v>22.363285930806981</v>
      </c>
      <c r="AE122" s="5">
        <f t="shared" si="170"/>
        <v>4.6217821442217453</v>
      </c>
      <c r="AG122" s="5">
        <v>262144</v>
      </c>
      <c r="AH122" s="5">
        <v>11532</v>
      </c>
      <c r="AI122" s="5">
        <v>568526</v>
      </c>
      <c r="AJ122" s="10">
        <f t="shared" si="151"/>
        <v>1137052</v>
      </c>
      <c r="AK122" s="5">
        <v>419.14738799999998</v>
      </c>
      <c r="AL122" s="10">
        <f t="shared" si="152"/>
        <v>3353.1791039999998</v>
      </c>
      <c r="AM122" s="5">
        <f t="shared" si="153"/>
        <v>7.0529520000000003</v>
      </c>
      <c r="AN122" s="5">
        <f t="shared" si="154"/>
        <v>13107200</v>
      </c>
      <c r="AO122" s="11">
        <f t="shared" si="155"/>
        <v>339.09670934177456</v>
      </c>
      <c r="AP122" s="11">
        <f t="shared" si="172"/>
        <v>1.3333333333333333</v>
      </c>
      <c r="AQ122" s="6">
        <f t="shared" si="157"/>
        <v>0</v>
      </c>
      <c r="AR122" s="6">
        <f t="shared" si="158"/>
        <v>9.5032395127793098E-7</v>
      </c>
      <c r="AS122" s="5">
        <f t="shared" si="159"/>
        <v>9.5032395127793098E-7</v>
      </c>
      <c r="AT122" s="5">
        <f t="shared" si="160"/>
        <v>9.5032395127793098E-7</v>
      </c>
      <c r="AU122" s="6">
        <f t="shared" si="161"/>
        <v>4.4485879056316412E-3</v>
      </c>
      <c r="AV122" s="6">
        <f t="shared" si="162"/>
        <v>2.2927876999937585E-5</v>
      </c>
      <c r="AW122" s="6">
        <f t="shared" si="163"/>
        <v>5.1813073849046209E-2</v>
      </c>
      <c r="AX122" s="5">
        <f t="shared" si="164"/>
        <v>5.6284589631677789E-2</v>
      </c>
      <c r="AY122" s="5">
        <v>5.8E-5</v>
      </c>
      <c r="AZ122" s="5">
        <v>5.4584692307670005E-2</v>
      </c>
      <c r="BA122" s="10">
        <f t="shared" si="165"/>
        <v>19.604344827586207</v>
      </c>
      <c r="BB122" s="10">
        <f t="shared" si="166"/>
        <v>0.46250746262068965</v>
      </c>
      <c r="BC122" s="5">
        <f t="shared" si="167"/>
        <v>98.361510428831153</v>
      </c>
      <c r="BD122" s="5">
        <f t="shared" si="171"/>
        <v>98.361510428831153</v>
      </c>
      <c r="BE122" s="5">
        <f t="shared" si="168"/>
        <v>3.1142381721714361</v>
      </c>
    </row>
    <row r="123" spans="7:57">
      <c r="G123" s="5">
        <v>262144</v>
      </c>
      <c r="H123" s="5">
        <v>8738</v>
      </c>
      <c r="I123" s="5">
        <v>583794</v>
      </c>
      <c r="J123" s="10">
        <f t="shared" si="134"/>
        <v>1167588</v>
      </c>
      <c r="K123" s="5">
        <v>579.00264000000004</v>
      </c>
      <c r="L123" s="10">
        <f t="shared" si="135"/>
        <v>4632.0211200000003</v>
      </c>
      <c r="M123" s="5">
        <f t="shared" si="136"/>
        <v>7.180288</v>
      </c>
      <c r="N123" s="5">
        <f t="shared" si="137"/>
        <v>13107200</v>
      </c>
      <c r="O123" s="11">
        <f t="shared" si="138"/>
        <v>252.06879885729018</v>
      </c>
      <c r="P123" s="11">
        <f t="shared" si="139"/>
        <v>1.3333333333333333</v>
      </c>
      <c r="Q123" s="6">
        <f t="shared" si="140"/>
        <v>4.7913986199544432E-5</v>
      </c>
      <c r="R123" s="6">
        <f t="shared" si="141"/>
        <v>7.9812168146576289E-7</v>
      </c>
      <c r="S123" s="5">
        <f t="shared" si="142"/>
        <v>4.8712107881010193E-5</v>
      </c>
      <c r="T123" s="5">
        <f t="shared" si="143"/>
        <v>4.7913986199544432E-5</v>
      </c>
      <c r="U123" s="6">
        <f t="shared" si="144"/>
        <v>0</v>
      </c>
      <c r="V123" s="6">
        <f t="shared" si="145"/>
        <v>5.6617792963923043E-5</v>
      </c>
      <c r="W123" s="6">
        <f t="shared" si="146"/>
        <v>3.5839301641996522E-2</v>
      </c>
      <c r="X123" s="5">
        <f t="shared" si="147"/>
        <v>3.5895919434960448E-2</v>
      </c>
      <c r="Y123" s="5">
        <v>4.0000000000000003E-5</v>
      </c>
      <c r="Z123" s="5">
        <v>3.7386222222240001E-2</v>
      </c>
      <c r="AA123" s="10">
        <f t="shared" si="148"/>
        <v>29.189699999999995</v>
      </c>
      <c r="AB123" s="10">
        <f t="shared" si="149"/>
        <v>0.926404224</v>
      </c>
      <c r="AC123" s="5">
        <f t="shared" si="150"/>
        <v>19.784965498861069</v>
      </c>
      <c r="AD123" s="5">
        <f t="shared" si="169"/>
        <v>21.780269702525473</v>
      </c>
      <c r="AE123" s="5">
        <f t="shared" si="170"/>
        <v>3.9862352992515357</v>
      </c>
      <c r="AG123" s="5">
        <v>262144</v>
      </c>
      <c r="AH123" s="5">
        <v>8738</v>
      </c>
      <c r="AI123" s="5">
        <v>583794</v>
      </c>
      <c r="AJ123" s="10">
        <f t="shared" si="151"/>
        <v>1167588</v>
      </c>
      <c r="AK123" s="5">
        <v>469.46407699999997</v>
      </c>
      <c r="AL123" s="10">
        <f t="shared" si="152"/>
        <v>3755.7126159999998</v>
      </c>
      <c r="AM123" s="5">
        <f t="shared" si="153"/>
        <v>7.180288</v>
      </c>
      <c r="AN123" s="5">
        <f t="shared" si="154"/>
        <v>13107200</v>
      </c>
      <c r="AO123" s="11">
        <f t="shared" si="155"/>
        <v>310.88321162430498</v>
      </c>
      <c r="AP123" s="11">
        <f t="shared" si="172"/>
        <v>1.3333333333333333</v>
      </c>
      <c r="AQ123" s="6">
        <f t="shared" si="157"/>
        <v>0</v>
      </c>
      <c r="AR123" s="6">
        <f t="shared" si="158"/>
        <v>1.0644059092590285E-6</v>
      </c>
      <c r="AS123" s="5">
        <f t="shared" si="159"/>
        <v>1.0644059092590285E-6</v>
      </c>
      <c r="AT123" s="5">
        <f t="shared" si="160"/>
        <v>1.0644059092590285E-6</v>
      </c>
      <c r="AU123" s="6">
        <f t="shared" si="161"/>
        <v>4.5680565669473658E-3</v>
      </c>
      <c r="AV123" s="6">
        <f t="shared" si="162"/>
        <v>2.5680261696740499E-5</v>
      </c>
      <c r="AW123" s="6">
        <f t="shared" si="163"/>
        <v>3.483982551918624E-2</v>
      </c>
      <c r="AX123" s="5">
        <f t="shared" si="164"/>
        <v>3.9433562347830346E-2</v>
      </c>
      <c r="AY123" s="5">
        <v>3.8999999999999999E-5</v>
      </c>
      <c r="AZ123" s="5">
        <v>3.6548362500000001E-2</v>
      </c>
      <c r="BA123" s="10">
        <f t="shared" si="165"/>
        <v>29.938153846153845</v>
      </c>
      <c r="BB123" s="10">
        <f t="shared" si="166"/>
        <v>0.77040258789743588</v>
      </c>
      <c r="BC123" s="5">
        <f t="shared" si="167"/>
        <v>97.270754078823003</v>
      </c>
      <c r="BD123" s="5">
        <f t="shared" si="171"/>
        <v>97.270754078823003</v>
      </c>
      <c r="BE123" s="5">
        <f t="shared" si="168"/>
        <v>7.8941973059130781</v>
      </c>
    </row>
    <row r="124" spans="7:57">
      <c r="G124" s="5">
        <v>262144</v>
      </c>
      <c r="H124" s="5">
        <v>9506</v>
      </c>
      <c r="I124" s="5">
        <v>587012</v>
      </c>
      <c r="J124" s="10">
        <f t="shared" si="134"/>
        <v>1174024</v>
      </c>
      <c r="K124" s="5">
        <v>499.45544100000001</v>
      </c>
      <c r="L124" s="10">
        <f t="shared" si="135"/>
        <v>3995.6435280000001</v>
      </c>
      <c r="M124" s="5">
        <f t="shared" si="136"/>
        <v>7.2342639999999996</v>
      </c>
      <c r="N124" s="5">
        <f t="shared" si="137"/>
        <v>13107200</v>
      </c>
      <c r="O124" s="11">
        <f t="shared" si="138"/>
        <v>293.82601119766355</v>
      </c>
      <c r="P124" s="11">
        <f t="shared" si="139"/>
        <v>1.3333333333333333</v>
      </c>
      <c r="Q124" s="6">
        <f t="shared" si="140"/>
        <v>4.8178098553542821E-5</v>
      </c>
      <c r="R124" s="6">
        <f t="shared" si="141"/>
        <v>6.884704642938142E-7</v>
      </c>
      <c r="S124" s="5">
        <f t="shared" si="142"/>
        <v>4.8866569017836636E-5</v>
      </c>
      <c r="T124" s="5">
        <f t="shared" si="143"/>
        <v>4.8178098553542821E-5</v>
      </c>
      <c r="U124" s="6">
        <f t="shared" si="144"/>
        <v>0</v>
      </c>
      <c r="V124" s="6">
        <f t="shared" si="145"/>
        <v>4.8839267387870428E-5</v>
      </c>
      <c r="W124" s="6">
        <f t="shared" si="146"/>
        <v>3.5839301641996522E-2</v>
      </c>
      <c r="X124" s="5">
        <f t="shared" si="147"/>
        <v>3.5888140909384393E-2</v>
      </c>
      <c r="Y124" s="5">
        <v>4.0000000000000003E-5</v>
      </c>
      <c r="Z124" s="5">
        <v>3.7831111111120003E-2</v>
      </c>
      <c r="AA124" s="10">
        <f t="shared" si="148"/>
        <v>29.350599999999996</v>
      </c>
      <c r="AB124" s="10">
        <f t="shared" si="149"/>
        <v>0.79912870559999993</v>
      </c>
      <c r="AC124" s="5">
        <f t="shared" si="150"/>
        <v>20.44524638385704</v>
      </c>
      <c r="AD124" s="5">
        <f t="shared" si="169"/>
        <v>22.16642254459158</v>
      </c>
      <c r="AE124" s="5">
        <f t="shared" si="170"/>
        <v>5.1359057259211633</v>
      </c>
      <c r="AG124" s="5">
        <v>262144</v>
      </c>
      <c r="AH124" s="5">
        <v>9506</v>
      </c>
      <c r="AI124" s="5">
        <v>587012</v>
      </c>
      <c r="AJ124" s="10">
        <f t="shared" si="151"/>
        <v>1174024</v>
      </c>
      <c r="AK124" s="5">
        <v>428.190403</v>
      </c>
      <c r="AL124" s="10">
        <f t="shared" si="152"/>
        <v>3425.523224</v>
      </c>
      <c r="AM124" s="5">
        <f t="shared" si="153"/>
        <v>7.2342639999999996</v>
      </c>
      <c r="AN124" s="5">
        <f t="shared" si="154"/>
        <v>13107200</v>
      </c>
      <c r="AO124" s="11">
        <f t="shared" si="155"/>
        <v>342.72837263940266</v>
      </c>
      <c r="AP124" s="11">
        <f t="shared" si="172"/>
        <v>1.3333333333333333</v>
      </c>
      <c r="AQ124" s="6">
        <f t="shared" si="157"/>
        <v>0</v>
      </c>
      <c r="AR124" s="6">
        <f t="shared" si="158"/>
        <v>9.7082698670723836E-7</v>
      </c>
      <c r="AS124" s="5">
        <f t="shared" si="159"/>
        <v>9.7082698670723836E-7</v>
      </c>
      <c r="AT124" s="5">
        <f t="shared" si="160"/>
        <v>9.7082698670723836E-7</v>
      </c>
      <c r="AU124" s="6">
        <f t="shared" si="161"/>
        <v>4.5932366921840702E-3</v>
      </c>
      <c r="AV124" s="6">
        <f t="shared" si="162"/>
        <v>2.3422541028784145E-5</v>
      </c>
      <c r="AW124" s="6">
        <f t="shared" si="163"/>
        <v>3.3946496659719931E-2</v>
      </c>
      <c r="AX124" s="5">
        <f t="shared" si="164"/>
        <v>3.8563155892932785E-2</v>
      </c>
      <c r="AY124" s="5">
        <v>3.8000000000000002E-5</v>
      </c>
      <c r="AZ124" s="5">
        <v>3.6381675000000002E-2</v>
      </c>
      <c r="BA124" s="10">
        <f t="shared" si="165"/>
        <v>30.89536842105263</v>
      </c>
      <c r="BB124" s="10">
        <f t="shared" si="166"/>
        <v>0.721162784</v>
      </c>
      <c r="BC124" s="5">
        <f t="shared" si="167"/>
        <v>97.445192140244117</v>
      </c>
      <c r="BD124" s="5">
        <f t="shared" si="171"/>
        <v>97.445192140244117</v>
      </c>
      <c r="BE124" s="5">
        <f t="shared" si="168"/>
        <v>5.9960980161929944</v>
      </c>
    </row>
    <row r="125" spans="7:57">
      <c r="G125" s="5">
        <v>131072</v>
      </c>
      <c r="H125" s="5">
        <v>37595</v>
      </c>
      <c r="I125" s="5">
        <v>552557</v>
      </c>
      <c r="J125" s="10">
        <f t="shared" si="134"/>
        <v>1105114</v>
      </c>
      <c r="K125" s="5">
        <v>394.48431399999998</v>
      </c>
      <c r="L125" s="10">
        <f t="shared" si="135"/>
        <v>3155.8745119999999</v>
      </c>
      <c r="M125" s="5">
        <f t="shared" si="136"/>
        <v>7.3825839999999996</v>
      </c>
      <c r="N125" s="5">
        <f t="shared" si="137"/>
        <v>13107200</v>
      </c>
      <c r="O125" s="11">
        <f t="shared" si="138"/>
        <v>350.17678801798951</v>
      </c>
      <c r="P125" s="11">
        <f t="shared" si="139"/>
        <v>1.3333333333333333</v>
      </c>
      <c r="Q125" s="6">
        <f t="shared" si="140"/>
        <v>4.5350257920536482E-5</v>
      </c>
      <c r="R125" s="6">
        <f t="shared" si="141"/>
        <v>5.4377383150022942E-7</v>
      </c>
      <c r="S125" s="5">
        <f t="shared" si="142"/>
        <v>4.5894031752036714E-5</v>
      </c>
      <c r="T125" s="5">
        <f t="shared" si="143"/>
        <v>4.5350257920536482E-5</v>
      </c>
      <c r="U125" s="6">
        <f t="shared" si="144"/>
        <v>0</v>
      </c>
      <c r="V125" s="6">
        <f t="shared" si="145"/>
        <v>3.8574662142416499E-5</v>
      </c>
      <c r="W125" s="6">
        <f t="shared" si="146"/>
        <v>0.13439738115748692</v>
      </c>
      <c r="X125" s="5">
        <f t="shared" si="147"/>
        <v>0.13443595581962933</v>
      </c>
      <c r="Y125" s="5">
        <v>1.4999999999999999E-4</v>
      </c>
      <c r="Z125" s="5">
        <v>0.13780249999994998</v>
      </c>
      <c r="AA125" s="10">
        <f t="shared" si="148"/>
        <v>7.3674266666666668</v>
      </c>
      <c r="AB125" s="10">
        <f t="shared" si="149"/>
        <v>0.16831330730666666</v>
      </c>
      <c r="AC125" s="5">
        <f t="shared" si="150"/>
        <v>69.766494719642353</v>
      </c>
      <c r="AD125" s="5">
        <f t="shared" si="169"/>
        <v>69.403978831975522</v>
      </c>
      <c r="AE125" s="5">
        <f t="shared" si="170"/>
        <v>2.4430211210405242</v>
      </c>
      <c r="AG125" s="5">
        <v>131072</v>
      </c>
      <c r="AH125" s="5">
        <v>37595</v>
      </c>
      <c r="AI125" s="5">
        <v>552557</v>
      </c>
      <c r="AJ125" s="10">
        <f t="shared" si="151"/>
        <v>1105114</v>
      </c>
      <c r="AK125" s="5">
        <v>350.842285</v>
      </c>
      <c r="AL125" s="10">
        <f t="shared" si="152"/>
        <v>2806.73828</v>
      </c>
      <c r="AM125" s="5">
        <f t="shared" si="153"/>
        <v>7.3825839999999996</v>
      </c>
      <c r="AN125" s="5">
        <f t="shared" si="154"/>
        <v>13107200</v>
      </c>
      <c r="AO125" s="11">
        <f t="shared" si="155"/>
        <v>393.73603441215761</v>
      </c>
      <c r="AP125" s="11">
        <f t="shared" si="172"/>
        <v>1.3333333333333333</v>
      </c>
      <c r="AQ125" s="6">
        <f t="shared" si="157"/>
        <v>0</v>
      </c>
      <c r="AR125" s="6">
        <f t="shared" si="158"/>
        <v>7.9545724511726649E-7</v>
      </c>
      <c r="AS125" s="5">
        <f t="shared" si="159"/>
        <v>7.9545724511726649E-7</v>
      </c>
      <c r="AT125" s="5">
        <f t="shared" si="160"/>
        <v>7.9545724511726649E-7</v>
      </c>
      <c r="AU125" s="6">
        <f t="shared" si="161"/>
        <v>4.3236340771962986E-3</v>
      </c>
      <c r="AV125" s="6">
        <f t="shared" si="162"/>
        <v>1.9191503960552055E-5</v>
      </c>
      <c r="AW125" s="6">
        <f t="shared" si="163"/>
        <v>0.13131934234154816</v>
      </c>
      <c r="AX125" s="5">
        <f t="shared" si="164"/>
        <v>0.135662167922705</v>
      </c>
      <c r="AY125" s="5">
        <v>1.47E-4</v>
      </c>
      <c r="AZ125" s="5">
        <v>0.136074441176436</v>
      </c>
      <c r="BA125" s="10">
        <f t="shared" si="165"/>
        <v>7.5177823129251697</v>
      </c>
      <c r="BB125" s="10">
        <f t="shared" si="166"/>
        <v>0.15274766149659866</v>
      </c>
      <c r="BC125" s="5">
        <f t="shared" si="167"/>
        <v>99.458872622369199</v>
      </c>
      <c r="BD125" s="5">
        <f t="shared" si="171"/>
        <v>99.458872622369199</v>
      </c>
      <c r="BE125" s="5">
        <f t="shared" si="168"/>
        <v>0.30297626076335676</v>
      </c>
    </row>
    <row r="126" spans="7:57">
      <c r="G126" s="5">
        <v>262144</v>
      </c>
      <c r="H126" s="5">
        <v>39082</v>
      </c>
      <c r="I126" s="5">
        <v>559722</v>
      </c>
      <c r="J126" s="10">
        <f t="shared" si="134"/>
        <v>1119444</v>
      </c>
      <c r="K126" s="5">
        <v>646.38399100000004</v>
      </c>
      <c r="L126" s="10">
        <f t="shared" si="135"/>
        <v>5171.0719280000003</v>
      </c>
      <c r="M126" s="5">
        <f t="shared" si="136"/>
        <v>7.4983040000000001</v>
      </c>
      <c r="N126" s="5">
        <f t="shared" si="137"/>
        <v>13107200</v>
      </c>
      <c r="O126" s="11">
        <f t="shared" si="138"/>
        <v>216.48200133100138</v>
      </c>
      <c r="P126" s="11">
        <f t="shared" si="139"/>
        <v>1.3333333333333333</v>
      </c>
      <c r="Q126" s="6">
        <f t="shared" si="140"/>
        <v>4.5938314171747929E-5</v>
      </c>
      <c r="R126" s="6">
        <f t="shared" si="141"/>
        <v>8.9100298017547996E-7</v>
      </c>
      <c r="S126" s="5">
        <f t="shared" si="142"/>
        <v>4.6829317151923412E-5</v>
      </c>
      <c r="T126" s="5">
        <f t="shared" si="143"/>
        <v>4.5938314171747929E-5</v>
      </c>
      <c r="U126" s="6">
        <f t="shared" si="144"/>
        <v>0</v>
      </c>
      <c r="V126" s="6">
        <f t="shared" si="145"/>
        <v>6.3206680677021262E-5</v>
      </c>
      <c r="W126" s="6">
        <f t="shared" si="146"/>
        <v>5.017502229879512E-2</v>
      </c>
      <c r="X126" s="5">
        <f t="shared" si="147"/>
        <v>5.0238228979472138E-2</v>
      </c>
      <c r="Y126" s="5">
        <v>5.5999999999999999E-5</v>
      </c>
      <c r="Z126" s="5">
        <v>5.3587261538439998E-2</v>
      </c>
      <c r="AA126" s="10">
        <f t="shared" si="148"/>
        <v>19.990071428571429</v>
      </c>
      <c r="AB126" s="10">
        <f t="shared" si="149"/>
        <v>0.73872456114285723</v>
      </c>
      <c r="AC126" s="5">
        <f t="shared" si="150"/>
        <v>17.967296121878697</v>
      </c>
      <c r="AD126" s="5">
        <f t="shared" si="169"/>
        <v>16.376219371565334</v>
      </c>
      <c r="AE126" s="5">
        <f t="shared" si="170"/>
        <v>6.2496803583916734</v>
      </c>
      <c r="AG126" s="5">
        <v>262144</v>
      </c>
      <c r="AH126" s="5">
        <v>39082</v>
      </c>
      <c r="AI126" s="5">
        <v>559722</v>
      </c>
      <c r="AJ126" s="10">
        <f t="shared" si="151"/>
        <v>1119444</v>
      </c>
      <c r="AK126" s="5">
        <v>440.02320099999997</v>
      </c>
      <c r="AL126" s="10">
        <f t="shared" si="152"/>
        <v>3520.1856079999998</v>
      </c>
      <c r="AM126" s="5">
        <f t="shared" si="153"/>
        <v>7.4983040000000001</v>
      </c>
      <c r="AN126" s="5">
        <f t="shared" si="154"/>
        <v>13107200</v>
      </c>
      <c r="AO126" s="11">
        <f t="shared" si="155"/>
        <v>318.00709526677895</v>
      </c>
      <c r="AP126" s="11">
        <f t="shared" si="172"/>
        <v>1.3333333333333333</v>
      </c>
      <c r="AQ126" s="6">
        <f t="shared" si="157"/>
        <v>0</v>
      </c>
      <c r="AR126" s="6">
        <f t="shared" si="158"/>
        <v>9.9765523775203199E-7</v>
      </c>
      <c r="AS126" s="5">
        <f t="shared" si="159"/>
        <v>9.9765523775203199E-7</v>
      </c>
      <c r="AT126" s="5">
        <f t="shared" si="160"/>
        <v>9.9765523775203199E-7</v>
      </c>
      <c r="AU126" s="6">
        <f t="shared" si="161"/>
        <v>4.3796985884831186E-3</v>
      </c>
      <c r="AV126" s="6">
        <f t="shared" si="162"/>
        <v>2.4069809614671423E-5</v>
      </c>
      <c r="AW126" s="6">
        <f t="shared" si="163"/>
        <v>5.2706402708512519E-2</v>
      </c>
      <c r="AX126" s="5">
        <f t="shared" si="164"/>
        <v>5.7110171106610305E-2</v>
      </c>
      <c r="AY126" s="5">
        <v>5.8999999999999998E-5</v>
      </c>
      <c r="AZ126" s="5">
        <v>5.5892969230742003E-2</v>
      </c>
      <c r="BA126" s="10">
        <f t="shared" si="165"/>
        <v>18.973627118644071</v>
      </c>
      <c r="BB126" s="10">
        <f t="shared" si="166"/>
        <v>0.477313302779661</v>
      </c>
      <c r="BC126" s="5">
        <f t="shared" si="167"/>
        <v>98.309058919064356</v>
      </c>
      <c r="BD126" s="5">
        <f t="shared" si="171"/>
        <v>98.309058919064356</v>
      </c>
      <c r="BE126" s="5">
        <f t="shared" si="168"/>
        <v>2.1777370081080298</v>
      </c>
    </row>
    <row r="127" spans="7:57">
      <c r="G127" s="5">
        <v>262144</v>
      </c>
      <c r="H127" s="5">
        <v>24696</v>
      </c>
      <c r="I127" s="5">
        <v>583770</v>
      </c>
      <c r="J127" s="10">
        <f t="shared" si="134"/>
        <v>1167540</v>
      </c>
      <c r="K127" s="5">
        <v>473.85549200000003</v>
      </c>
      <c r="L127" s="10">
        <f t="shared" si="135"/>
        <v>3790.8439360000002</v>
      </c>
      <c r="M127" s="5">
        <f t="shared" si="136"/>
        <v>7.4991599999999998</v>
      </c>
      <c r="N127" s="5">
        <f t="shared" si="137"/>
        <v>13107200</v>
      </c>
      <c r="O127" s="11">
        <f t="shared" si="138"/>
        <v>307.98946612187837</v>
      </c>
      <c r="P127" s="11">
        <f t="shared" si="139"/>
        <v>1.3333333333333333</v>
      </c>
      <c r="Q127" s="6">
        <f t="shared" si="140"/>
        <v>4.7912016436804857E-5</v>
      </c>
      <c r="R127" s="6">
        <f t="shared" si="141"/>
        <v>6.5318241389508406E-7</v>
      </c>
      <c r="S127" s="5">
        <f t="shared" si="142"/>
        <v>4.8565198850699944E-5</v>
      </c>
      <c r="T127" s="5">
        <f t="shared" si="143"/>
        <v>4.7912016436804857E-5</v>
      </c>
      <c r="U127" s="6">
        <f t="shared" si="144"/>
        <v>0</v>
      </c>
      <c r="V127" s="6">
        <f t="shared" si="145"/>
        <v>4.6335975498961268E-5</v>
      </c>
      <c r="W127" s="6">
        <f t="shared" si="146"/>
        <v>3.7631266724096342E-2</v>
      </c>
      <c r="X127" s="5">
        <f t="shared" si="147"/>
        <v>3.7677602699595303E-2</v>
      </c>
      <c r="Y127" s="5">
        <v>4.1999999999999998E-5</v>
      </c>
      <c r="Z127" s="5">
        <v>4.0141266666647996E-2</v>
      </c>
      <c r="AA127" s="10">
        <f t="shared" si="148"/>
        <v>27.798571428571432</v>
      </c>
      <c r="AB127" s="10">
        <f t="shared" si="149"/>
        <v>0.72206551161904764</v>
      </c>
      <c r="AC127" s="5">
        <f t="shared" si="150"/>
        <v>14.076229611440141</v>
      </c>
      <c r="AD127" s="5">
        <f t="shared" si="169"/>
        <v>15.631425834999874</v>
      </c>
      <c r="AE127" s="5">
        <f t="shared" si="170"/>
        <v>6.1374843686725677</v>
      </c>
      <c r="AG127" s="5">
        <v>262144</v>
      </c>
      <c r="AH127" s="5">
        <v>24696</v>
      </c>
      <c r="AI127" s="5">
        <v>583770</v>
      </c>
      <c r="AJ127" s="10">
        <f t="shared" si="151"/>
        <v>1167540</v>
      </c>
      <c r="AK127" s="5">
        <v>417.74753600000003</v>
      </c>
      <c r="AL127" s="10">
        <f t="shared" si="152"/>
        <v>3341.9802880000002</v>
      </c>
      <c r="AM127" s="5">
        <f t="shared" si="153"/>
        <v>7.4991599999999998</v>
      </c>
      <c r="AN127" s="5">
        <f t="shared" si="154"/>
        <v>13107200</v>
      </c>
      <c r="AO127" s="11">
        <f t="shared" si="155"/>
        <v>349.35574102344913</v>
      </c>
      <c r="AP127" s="11">
        <f t="shared" si="172"/>
        <v>1.3333333333333333</v>
      </c>
      <c r="AQ127" s="6">
        <f t="shared" si="157"/>
        <v>0</v>
      </c>
      <c r="AR127" s="6">
        <f t="shared" si="158"/>
        <v>9.4715009663412183E-7</v>
      </c>
      <c r="AS127" s="5">
        <f t="shared" si="159"/>
        <v>9.4715009663412183E-7</v>
      </c>
      <c r="AT127" s="5">
        <f t="shared" si="160"/>
        <v>9.4715009663412183E-7</v>
      </c>
      <c r="AU127" s="6">
        <f t="shared" si="161"/>
        <v>4.5678687723526862E-3</v>
      </c>
      <c r="AV127" s="6">
        <f t="shared" si="162"/>
        <v>2.2851303375973799E-5</v>
      </c>
      <c r="AW127" s="6">
        <f t="shared" si="163"/>
        <v>3.8413140957051499E-2</v>
      </c>
      <c r="AX127" s="5">
        <f t="shared" si="164"/>
        <v>4.3003861032780158E-2</v>
      </c>
      <c r="AY127" s="5">
        <v>4.3000000000000002E-5</v>
      </c>
      <c r="AZ127" s="5">
        <v>4.0808911111092E-2</v>
      </c>
      <c r="BA127" s="10">
        <f t="shared" si="165"/>
        <v>27.152093023255812</v>
      </c>
      <c r="BB127" s="10">
        <f t="shared" si="166"/>
        <v>0.6217637745116279</v>
      </c>
      <c r="BC127" s="5">
        <f t="shared" si="167"/>
        <v>97.797325356664842</v>
      </c>
      <c r="BD127" s="5">
        <f t="shared" si="171"/>
        <v>97.797325356664842</v>
      </c>
      <c r="BE127" s="5">
        <f t="shared" si="168"/>
        <v>5.3786044810481677</v>
      </c>
    </row>
    <row r="128" spans="7:57">
      <c r="G128" s="5">
        <v>262144</v>
      </c>
      <c r="H128" s="5">
        <v>36441</v>
      </c>
      <c r="I128" s="5">
        <v>565761</v>
      </c>
      <c r="J128" s="10">
        <f t="shared" si="134"/>
        <v>1131522</v>
      </c>
      <c r="K128" s="5">
        <v>544.85134900000003</v>
      </c>
      <c r="L128" s="10">
        <f t="shared" si="135"/>
        <v>4358.8107920000002</v>
      </c>
      <c r="M128" s="5">
        <f t="shared" si="136"/>
        <v>7.5179520000000002</v>
      </c>
      <c r="N128" s="5">
        <f t="shared" si="137"/>
        <v>13107200</v>
      </c>
      <c r="O128" s="11">
        <f t="shared" si="138"/>
        <v>259.59419988515066</v>
      </c>
      <c r="P128" s="11">
        <f t="shared" si="139"/>
        <v>1.3333333333333333</v>
      </c>
      <c r="Q128" s="6">
        <f t="shared" si="140"/>
        <v>4.6433955721094184E-5</v>
      </c>
      <c r="R128" s="6">
        <f t="shared" si="141"/>
        <v>7.5104610026090587E-7</v>
      </c>
      <c r="S128" s="5">
        <f t="shared" si="142"/>
        <v>4.7185001821355088E-5</v>
      </c>
      <c r="T128" s="5">
        <f t="shared" si="143"/>
        <v>4.6433955721094184E-5</v>
      </c>
      <c r="U128" s="6">
        <f t="shared" si="144"/>
        <v>0</v>
      </c>
      <c r="V128" s="6">
        <f t="shared" si="145"/>
        <v>5.3278307804945724E-5</v>
      </c>
      <c r="W128" s="6">
        <f t="shared" si="146"/>
        <v>3.8527249265146259E-2</v>
      </c>
      <c r="X128" s="5">
        <f t="shared" si="147"/>
        <v>3.8580527572951204E-2</v>
      </c>
      <c r="Y128" s="5">
        <v>4.3000000000000002E-5</v>
      </c>
      <c r="Z128" s="5">
        <v>4.1717166666681002E-2</v>
      </c>
      <c r="AA128" s="10">
        <f t="shared" si="148"/>
        <v>26.314465116279067</v>
      </c>
      <c r="AB128" s="10">
        <f t="shared" si="149"/>
        <v>0.81094154269767438</v>
      </c>
      <c r="AC128" s="5">
        <f t="shared" si="150"/>
        <v>7.9859435374283319</v>
      </c>
      <c r="AD128" s="5">
        <f t="shared" si="169"/>
        <v>9.7325623752443864</v>
      </c>
      <c r="AE128" s="5">
        <f t="shared" si="170"/>
        <v>7.5188210138801059</v>
      </c>
      <c r="AG128" s="5">
        <v>262144</v>
      </c>
      <c r="AH128" s="5">
        <v>36441</v>
      </c>
      <c r="AI128" s="5">
        <v>565761</v>
      </c>
      <c r="AJ128" s="10">
        <f t="shared" si="151"/>
        <v>1131522</v>
      </c>
      <c r="AK128" s="5">
        <v>461.91339099999999</v>
      </c>
      <c r="AL128" s="10">
        <f t="shared" si="152"/>
        <v>3695.3071279999999</v>
      </c>
      <c r="AM128" s="5">
        <f t="shared" si="153"/>
        <v>7.5179520000000002</v>
      </c>
      <c r="AN128" s="5">
        <f t="shared" si="154"/>
        <v>13107200</v>
      </c>
      <c r="AO128" s="11">
        <f t="shared" si="155"/>
        <v>306.20513013011998</v>
      </c>
      <c r="AP128" s="11">
        <f t="shared" si="172"/>
        <v>1.3333333333333333</v>
      </c>
      <c r="AQ128" s="6">
        <f t="shared" si="157"/>
        <v>0</v>
      </c>
      <c r="AR128" s="6">
        <f t="shared" si="158"/>
        <v>1.0472863996072614E-6</v>
      </c>
      <c r="AS128" s="5">
        <f t="shared" si="159"/>
        <v>1.0472863996072614E-6</v>
      </c>
      <c r="AT128" s="5">
        <f t="shared" si="160"/>
        <v>1.0472863996072614E-6</v>
      </c>
      <c r="AU128" s="6">
        <f t="shared" si="161"/>
        <v>4.4269524033695258E-3</v>
      </c>
      <c r="AV128" s="6">
        <f t="shared" si="162"/>
        <v>2.5267229897355527E-5</v>
      </c>
      <c r="AW128" s="6">
        <f t="shared" si="163"/>
        <v>4.198645639491675E-2</v>
      </c>
      <c r="AX128" s="5">
        <f t="shared" si="164"/>
        <v>4.6438676028183634E-2</v>
      </c>
      <c r="AY128" s="5">
        <v>4.6999999999999997E-5</v>
      </c>
      <c r="AZ128" s="5">
        <v>4.4935759999999998E-2</v>
      </c>
      <c r="BA128" s="10">
        <f t="shared" si="165"/>
        <v>24.074936170212769</v>
      </c>
      <c r="BB128" s="10">
        <f t="shared" si="166"/>
        <v>0.62898844731914905</v>
      </c>
      <c r="BC128" s="5">
        <f t="shared" si="167"/>
        <v>97.771731064665403</v>
      </c>
      <c r="BD128" s="5">
        <f t="shared" si="171"/>
        <v>97.771731064665403</v>
      </c>
      <c r="BE128" s="5">
        <f t="shared" si="168"/>
        <v>3.3445879811171237</v>
      </c>
    </row>
    <row r="129" spans="7:57">
      <c r="G129" s="5">
        <v>65536</v>
      </c>
      <c r="H129" s="5">
        <v>10798</v>
      </c>
      <c r="I129" s="5">
        <v>608540</v>
      </c>
      <c r="J129" s="10">
        <f t="shared" si="134"/>
        <v>1217080</v>
      </c>
      <c r="K129" s="5">
        <v>523.63374299999998</v>
      </c>
      <c r="L129" s="10">
        <f t="shared" si="135"/>
        <v>4189.0699439999999</v>
      </c>
      <c r="M129" s="5">
        <f t="shared" si="136"/>
        <v>7.51844</v>
      </c>
      <c r="N129" s="5">
        <f t="shared" si="137"/>
        <v>13107200</v>
      </c>
      <c r="O129" s="11">
        <f t="shared" si="138"/>
        <v>290.53704432489178</v>
      </c>
      <c r="P129" s="11">
        <f t="shared" si="139"/>
        <v>1.3333333333333333</v>
      </c>
      <c r="Q129" s="6">
        <f t="shared" si="140"/>
        <v>4.9944975730944082E-5</v>
      </c>
      <c r="R129" s="6">
        <f t="shared" si="141"/>
        <v>7.2179885645317808E-7</v>
      </c>
      <c r="S129" s="5">
        <f t="shared" si="142"/>
        <v>5.066677458739726E-5</v>
      </c>
      <c r="T129" s="5">
        <f t="shared" si="143"/>
        <v>4.9944975730944082E-5</v>
      </c>
      <c r="U129" s="6">
        <f t="shared" si="144"/>
        <v>0</v>
      </c>
      <c r="V129" s="6">
        <f t="shared" si="145"/>
        <v>5.1203543476240598E-5</v>
      </c>
      <c r="W129" s="6">
        <f t="shared" si="146"/>
        <v>0.19711615903098084</v>
      </c>
      <c r="X129" s="5">
        <f t="shared" si="147"/>
        <v>0.19716736257445708</v>
      </c>
      <c r="Y129" s="5">
        <v>2.2000000000000001E-4</v>
      </c>
      <c r="Z129" s="5">
        <v>0.20195153846164002</v>
      </c>
      <c r="AA129" s="10">
        <f t="shared" si="148"/>
        <v>5.5321818181818179</v>
      </c>
      <c r="AB129" s="10">
        <f t="shared" si="149"/>
        <v>0.15232981614545452</v>
      </c>
      <c r="AC129" s="5">
        <f t="shared" si="150"/>
        <v>77.297738304116322</v>
      </c>
      <c r="AD129" s="5">
        <f t="shared" si="169"/>
        <v>76.969647914819433</v>
      </c>
      <c r="AE129" s="5">
        <f t="shared" si="170"/>
        <v>2.3689722413734802</v>
      </c>
      <c r="AG129" s="5">
        <v>65536</v>
      </c>
      <c r="AH129" s="5">
        <v>10798</v>
      </c>
      <c r="AI129" s="5">
        <v>608540</v>
      </c>
      <c r="AJ129" s="10">
        <f t="shared" si="151"/>
        <v>1217080</v>
      </c>
      <c r="AK129" s="5">
        <v>389.55282599999998</v>
      </c>
      <c r="AL129" s="10">
        <f t="shared" si="152"/>
        <v>3116.4226079999999</v>
      </c>
      <c r="AM129" s="5">
        <f t="shared" si="153"/>
        <v>7.51844</v>
      </c>
      <c r="AN129" s="5">
        <f t="shared" si="154"/>
        <v>13107200</v>
      </c>
      <c r="AO129" s="11">
        <f t="shared" si="155"/>
        <v>390.53753392614334</v>
      </c>
      <c r="AP129" s="11">
        <f t="shared" si="172"/>
        <v>1.3333333333333333</v>
      </c>
      <c r="AQ129" s="6">
        <f t="shared" si="157"/>
        <v>0</v>
      </c>
      <c r="AR129" s="6">
        <f t="shared" si="158"/>
        <v>8.8322483077433448E-7</v>
      </c>
      <c r="AS129" s="5">
        <f t="shared" si="159"/>
        <v>8.8322483077433448E-7</v>
      </c>
      <c r="AT129" s="5">
        <f t="shared" si="160"/>
        <v>8.8322483077433448E-7</v>
      </c>
      <c r="AU129" s="6">
        <f t="shared" si="161"/>
        <v>4.7616884436122164E-3</v>
      </c>
      <c r="AV129" s="6">
        <f t="shared" si="162"/>
        <v>2.1309018104882213E-5</v>
      </c>
      <c r="AW129" s="6">
        <f t="shared" si="163"/>
        <v>0.18759906048792593</v>
      </c>
      <c r="AX129" s="5">
        <f t="shared" si="164"/>
        <v>0.19238205794964303</v>
      </c>
      <c r="AY129" s="5">
        <v>2.1000000000000001E-4</v>
      </c>
      <c r="AZ129" s="5">
        <v>0.192549</v>
      </c>
      <c r="BA129" s="10">
        <f t="shared" si="165"/>
        <v>5.7956190476190468</v>
      </c>
      <c r="BB129" s="10">
        <f t="shared" si="166"/>
        <v>0.11872086125714285</v>
      </c>
      <c r="BC129" s="5">
        <f t="shared" si="167"/>
        <v>99.57941674725032</v>
      </c>
      <c r="BD129" s="5">
        <f t="shared" si="171"/>
        <v>99.57941674725032</v>
      </c>
      <c r="BE129" s="5">
        <f t="shared" si="168"/>
        <v>8.6701073678373736E-2</v>
      </c>
    </row>
    <row r="130" spans="7:57">
      <c r="G130" s="5">
        <v>65536</v>
      </c>
      <c r="H130" s="5">
        <v>57975</v>
      </c>
      <c r="I130" s="5">
        <v>531935</v>
      </c>
      <c r="J130" s="10">
        <f t="shared" si="134"/>
        <v>1063870</v>
      </c>
      <c r="K130" s="5">
        <v>454.37051400000001</v>
      </c>
      <c r="L130" s="10">
        <f t="shared" si="135"/>
        <v>3634.9641120000001</v>
      </c>
      <c r="M130" s="5">
        <f t="shared" si="136"/>
        <v>7.5427200000000001</v>
      </c>
      <c r="N130" s="5">
        <f t="shared" si="137"/>
        <v>13107200</v>
      </c>
      <c r="O130" s="11">
        <f t="shared" si="138"/>
        <v>292.67689232140623</v>
      </c>
      <c r="P130" s="11">
        <f t="shared" si="139"/>
        <v>1.3333333333333333</v>
      </c>
      <c r="Q130" s="6">
        <f t="shared" si="140"/>
        <v>4.3657739286554282E-5</v>
      </c>
      <c r="R130" s="6">
        <f t="shared" si="141"/>
        <v>6.2632349766512801E-7</v>
      </c>
      <c r="S130" s="5">
        <f t="shared" si="142"/>
        <v>4.4284062784219411E-5</v>
      </c>
      <c r="T130" s="5">
        <f t="shared" si="143"/>
        <v>4.3657739286554282E-5</v>
      </c>
      <c r="U130" s="6">
        <f t="shared" si="144"/>
        <v>0</v>
      </c>
      <c r="V130" s="6">
        <f t="shared" si="145"/>
        <v>4.4430636258520852E-5</v>
      </c>
      <c r="W130" s="6">
        <f t="shared" si="146"/>
        <v>0.21772375747512884</v>
      </c>
      <c r="X130" s="5">
        <f t="shared" si="147"/>
        <v>0.21776818811138737</v>
      </c>
      <c r="Y130" s="5">
        <v>2.43E-4</v>
      </c>
      <c r="Z130" s="5">
        <v>0.22112479285724701</v>
      </c>
      <c r="AA130" s="10">
        <f t="shared" si="148"/>
        <v>4.3780658436213988</v>
      </c>
      <c r="AB130" s="10">
        <f t="shared" si="149"/>
        <v>0.11966960039506173</v>
      </c>
      <c r="AC130" s="5">
        <f t="shared" si="150"/>
        <v>82.033852145450908</v>
      </c>
      <c r="AD130" s="5">
        <f t="shared" si="169"/>
        <v>81.776105850115471</v>
      </c>
      <c r="AE130" s="5">
        <f t="shared" si="170"/>
        <v>1.517968520167968</v>
      </c>
      <c r="AG130" s="5">
        <v>65536</v>
      </c>
      <c r="AH130" s="5">
        <v>57975</v>
      </c>
      <c r="AI130" s="5">
        <v>531935</v>
      </c>
      <c r="AJ130" s="10">
        <f t="shared" si="151"/>
        <v>1063870</v>
      </c>
      <c r="AK130" s="5">
        <v>342.562592</v>
      </c>
      <c r="AL130" s="10">
        <f t="shared" si="152"/>
        <v>2740.500736</v>
      </c>
      <c r="AM130" s="5">
        <f t="shared" si="153"/>
        <v>7.5427200000000001</v>
      </c>
      <c r="AN130" s="5">
        <f t="shared" si="154"/>
        <v>13107200</v>
      </c>
      <c r="AO130" s="11">
        <f t="shared" si="155"/>
        <v>388.20277842829961</v>
      </c>
      <c r="AP130" s="11">
        <f t="shared" si="172"/>
        <v>1.3333333333333333</v>
      </c>
      <c r="AQ130" s="6">
        <f t="shared" si="157"/>
        <v>0</v>
      </c>
      <c r="AR130" s="6">
        <f t="shared" si="158"/>
        <v>7.7668487341128266E-7</v>
      </c>
      <c r="AS130" s="5">
        <f t="shared" si="159"/>
        <v>7.7668487341128266E-7</v>
      </c>
      <c r="AT130" s="5">
        <f t="shared" si="160"/>
        <v>7.7668487341128266E-7</v>
      </c>
      <c r="AU130" s="6">
        <f t="shared" si="161"/>
        <v>4.1622715717173301E-3</v>
      </c>
      <c r="AV130" s="6">
        <f t="shared" si="162"/>
        <v>1.8738594582762385E-5</v>
      </c>
      <c r="AW130" s="6">
        <f t="shared" si="163"/>
        <v>0.21439892627191534</v>
      </c>
      <c r="AX130" s="5">
        <f t="shared" si="164"/>
        <v>0.21857993643821544</v>
      </c>
      <c r="AY130" s="5">
        <v>2.4000000000000001E-4</v>
      </c>
      <c r="AZ130" s="5">
        <v>0.21909257142864003</v>
      </c>
      <c r="BA130" s="10">
        <f t="shared" si="165"/>
        <v>4.4327916666666667</v>
      </c>
      <c r="BB130" s="10">
        <f t="shared" si="166"/>
        <v>9.1350024533333338E-2</v>
      </c>
      <c r="BC130" s="5">
        <f t="shared" si="167"/>
        <v>99.676381302745298</v>
      </c>
      <c r="BD130" s="5">
        <f t="shared" si="171"/>
        <v>99.676381302745298</v>
      </c>
      <c r="BE130" s="5">
        <f t="shared" si="168"/>
        <v>0.23398100039715691</v>
      </c>
    </row>
    <row r="131" spans="7:57">
      <c r="G131" s="5">
        <v>65536</v>
      </c>
      <c r="H131" s="5">
        <v>57975</v>
      </c>
      <c r="I131" s="5">
        <v>531935</v>
      </c>
      <c r="J131" s="10">
        <f t="shared" si="134"/>
        <v>1063870</v>
      </c>
      <c r="K131" s="5">
        <v>456.47586100000001</v>
      </c>
      <c r="L131" s="10">
        <f t="shared" si="135"/>
        <v>3651.8068880000001</v>
      </c>
      <c r="M131" s="5">
        <f t="shared" si="136"/>
        <v>7.5427200000000001</v>
      </c>
      <c r="N131" s="5">
        <f t="shared" si="137"/>
        <v>13107200</v>
      </c>
      <c r="O131" s="11">
        <f t="shared" si="138"/>
        <v>291.32701498973677</v>
      </c>
      <c r="P131" s="11">
        <f t="shared" si="139"/>
        <v>1.3333333333333333</v>
      </c>
      <c r="Q131" s="6">
        <f t="shared" si="140"/>
        <v>4.3657739286554282E-5</v>
      </c>
      <c r="R131" s="6">
        <f t="shared" si="141"/>
        <v>6.2922559684676374E-7</v>
      </c>
      <c r="S131" s="5">
        <f t="shared" si="142"/>
        <v>4.4286964883401045E-5</v>
      </c>
      <c r="T131" s="5">
        <f t="shared" si="143"/>
        <v>4.3657739286554282E-5</v>
      </c>
      <c r="U131" s="6">
        <f t="shared" si="144"/>
        <v>0</v>
      </c>
      <c r="V131" s="6">
        <f t="shared" si="145"/>
        <v>4.4636507686953747E-5</v>
      </c>
      <c r="W131" s="6">
        <f t="shared" si="146"/>
        <v>0.22041170509827859</v>
      </c>
      <c r="X131" s="5">
        <f t="shared" si="147"/>
        <v>0.22045634160596556</v>
      </c>
      <c r="Y131" s="5">
        <v>2.4600000000000002E-4</v>
      </c>
      <c r="Z131" s="5">
        <v>0.22414290000000001</v>
      </c>
      <c r="AA131" s="10">
        <f t="shared" si="148"/>
        <v>4.3246747967479671</v>
      </c>
      <c r="AB131" s="10">
        <f t="shared" si="149"/>
        <v>0.11875794757723578</v>
      </c>
      <c r="AC131" s="5">
        <f t="shared" si="150"/>
        <v>82.252951509530774</v>
      </c>
      <c r="AD131" s="5">
        <f t="shared" si="169"/>
        <v>81.997168746584947</v>
      </c>
      <c r="AE131" s="5">
        <f t="shared" si="170"/>
        <v>1.6447357440429522</v>
      </c>
      <c r="AG131" s="5">
        <v>131072</v>
      </c>
      <c r="AH131" s="5">
        <v>41731</v>
      </c>
      <c r="AI131" s="5">
        <v>559343</v>
      </c>
      <c r="AJ131" s="10">
        <f t="shared" si="151"/>
        <v>1118686</v>
      </c>
      <c r="AK131" s="5">
        <v>355.56652100000002</v>
      </c>
      <c r="AL131" s="10">
        <f t="shared" si="152"/>
        <v>2844.5321680000002</v>
      </c>
      <c r="AM131" s="5">
        <f t="shared" si="153"/>
        <v>7.5467360000000001</v>
      </c>
      <c r="AN131" s="5">
        <f t="shared" si="154"/>
        <v>13107200</v>
      </c>
      <c r="AO131" s="11">
        <f t="shared" si="155"/>
        <v>393.27591812278632</v>
      </c>
      <c r="AP131" s="11">
        <f t="shared" si="172"/>
        <v>1.3333333333333333</v>
      </c>
      <c r="AQ131" s="6">
        <f t="shared" si="157"/>
        <v>0</v>
      </c>
      <c r="AR131" s="6">
        <f t="shared" si="158"/>
        <v>8.0616840484490261E-7</v>
      </c>
      <c r="AS131" s="5">
        <f t="shared" si="159"/>
        <v>8.0616840484490261E-7</v>
      </c>
      <c r="AT131" s="5">
        <f t="shared" si="160"/>
        <v>8.0616840484490261E-7</v>
      </c>
      <c r="AU131" s="6">
        <f t="shared" si="161"/>
        <v>4.3767329988421266E-3</v>
      </c>
      <c r="AV131" s="6">
        <f t="shared" si="162"/>
        <v>1.9449925472954937E-5</v>
      </c>
      <c r="AW131" s="6">
        <f t="shared" si="163"/>
        <v>0.1027328188386261</v>
      </c>
      <c r="AX131" s="5">
        <f t="shared" si="164"/>
        <v>0.10712900176294118</v>
      </c>
      <c r="AY131" s="5">
        <v>1.15E-4</v>
      </c>
      <c r="AZ131" s="5">
        <v>0.10710038461542</v>
      </c>
      <c r="BA131" s="10">
        <f t="shared" si="165"/>
        <v>9.7277043478260854</v>
      </c>
      <c r="BB131" s="10">
        <f t="shared" si="166"/>
        <v>0.19788049864347829</v>
      </c>
      <c r="BC131" s="5">
        <f t="shared" si="167"/>
        <v>99.298983995787054</v>
      </c>
      <c r="BD131" s="5">
        <f t="shared" si="171"/>
        <v>99.298983995787054</v>
      </c>
      <c r="BE131" s="5">
        <f t="shared" si="168"/>
        <v>2.6719929740629679E-2</v>
      </c>
    </row>
    <row r="132" spans="7:57">
      <c r="G132" s="5">
        <v>131072</v>
      </c>
      <c r="H132" s="5">
        <v>41731</v>
      </c>
      <c r="I132" s="5">
        <v>559343</v>
      </c>
      <c r="J132" s="10">
        <f t="shared" si="134"/>
        <v>1118686</v>
      </c>
      <c r="K132" s="5">
        <v>402.46398199999999</v>
      </c>
      <c r="L132" s="10">
        <f t="shared" si="135"/>
        <v>3219.7118559999999</v>
      </c>
      <c r="M132" s="5">
        <f t="shared" si="136"/>
        <v>7.5467360000000001</v>
      </c>
      <c r="N132" s="5">
        <f t="shared" si="137"/>
        <v>13107200</v>
      </c>
      <c r="O132" s="11">
        <f t="shared" si="138"/>
        <v>347.44910415362335</v>
      </c>
      <c r="P132" s="11">
        <f t="shared" ref="P132:P163" si="173">4/3</f>
        <v>1.3333333333333333</v>
      </c>
      <c r="Q132" s="6">
        <f t="shared" si="140"/>
        <v>4.5907208335152094E-5</v>
      </c>
      <c r="R132" s="6">
        <f t="shared" si="141"/>
        <v>5.547733427316437E-7</v>
      </c>
      <c r="S132" s="5">
        <f t="shared" si="142"/>
        <v>4.6461981677883739E-5</v>
      </c>
      <c r="T132" s="5">
        <f t="shared" si="143"/>
        <v>4.5907208335152094E-5</v>
      </c>
      <c r="U132" s="6">
        <f t="shared" si="144"/>
        <v>0</v>
      </c>
      <c r="V132" s="6">
        <f t="shared" si="145"/>
        <v>3.9354954250833899E-5</v>
      </c>
      <c r="W132" s="6">
        <f t="shared" si="146"/>
        <v>0.10303799222073999</v>
      </c>
      <c r="X132" s="5">
        <f t="shared" si="147"/>
        <v>0.10307734717499083</v>
      </c>
      <c r="Y132" s="5">
        <v>1.15E-4</v>
      </c>
      <c r="Z132" s="5">
        <v>0.10642453846156501</v>
      </c>
      <c r="AA132" s="10">
        <f t="shared" si="148"/>
        <v>9.7277043478260854</v>
      </c>
      <c r="AB132" s="10">
        <f t="shared" si="149"/>
        <v>0.2239799552</v>
      </c>
      <c r="AC132" s="5">
        <f t="shared" si="150"/>
        <v>60.080688404215579</v>
      </c>
      <c r="AD132" s="5">
        <f t="shared" si="169"/>
        <v>59.598276801840235</v>
      </c>
      <c r="AE132" s="5">
        <f t="shared" si="170"/>
        <v>3.1451311276139675</v>
      </c>
      <c r="AG132" s="5">
        <v>131072</v>
      </c>
      <c r="AH132" s="5">
        <v>41731</v>
      </c>
      <c r="AI132" s="5">
        <v>559343</v>
      </c>
      <c r="AJ132" s="10">
        <f t="shared" si="151"/>
        <v>1118686</v>
      </c>
      <c r="AK132" s="5">
        <v>343.96455400000002</v>
      </c>
      <c r="AL132" s="10">
        <f t="shared" si="152"/>
        <v>2751.7164320000002</v>
      </c>
      <c r="AM132" s="5">
        <f t="shared" si="153"/>
        <v>7.5467360000000001</v>
      </c>
      <c r="AN132" s="5">
        <f t="shared" si="154"/>
        <v>13107200</v>
      </c>
      <c r="AO132" s="11">
        <f t="shared" si="155"/>
        <v>406.54116354093856</v>
      </c>
      <c r="AP132" s="11">
        <f t="shared" si="172"/>
        <v>1.3333333333333333</v>
      </c>
      <c r="AQ132" s="6">
        <f t="shared" si="157"/>
        <v>0</v>
      </c>
      <c r="AR132" s="6">
        <f t="shared" si="158"/>
        <v>7.798635120131806E-7</v>
      </c>
      <c r="AS132" s="5">
        <f t="shared" si="159"/>
        <v>7.798635120131806E-7</v>
      </c>
      <c r="AT132" s="5">
        <f t="shared" si="160"/>
        <v>7.798635120131806E-7</v>
      </c>
      <c r="AU132" s="6">
        <f t="shared" si="161"/>
        <v>4.3767329988421266E-3</v>
      </c>
      <c r="AV132" s="6">
        <f t="shared" si="162"/>
        <v>1.8815283626318078E-5</v>
      </c>
      <c r="AW132" s="6">
        <f t="shared" si="163"/>
        <v>0.1027328188386261</v>
      </c>
      <c r="AX132" s="5">
        <f t="shared" si="164"/>
        <v>0.10712836712109455</v>
      </c>
      <c r="AY132" s="5">
        <v>1.15E-4</v>
      </c>
      <c r="AZ132" s="5">
        <v>0.10723042307687</v>
      </c>
      <c r="BA132" s="10">
        <f t="shared" si="165"/>
        <v>9.7277043478260854</v>
      </c>
      <c r="BB132" s="10">
        <f t="shared" si="166"/>
        <v>0.19142375179130436</v>
      </c>
      <c r="BC132" s="5">
        <f t="shared" si="167"/>
        <v>99.321857815640712</v>
      </c>
      <c r="BD132" s="5">
        <f t="shared" si="171"/>
        <v>99.321857815640712</v>
      </c>
      <c r="BE132" s="5">
        <f t="shared" si="168"/>
        <v>9.5174441028072765E-2</v>
      </c>
    </row>
    <row r="133" spans="7:57">
      <c r="G133" s="5">
        <v>131072</v>
      </c>
      <c r="H133" s="5">
        <v>41731</v>
      </c>
      <c r="I133" s="5">
        <v>559343</v>
      </c>
      <c r="J133" s="10">
        <f t="shared" si="134"/>
        <v>1118686</v>
      </c>
      <c r="K133" s="5">
        <v>413.69170400000002</v>
      </c>
      <c r="L133" s="10">
        <f t="shared" si="135"/>
        <v>3309.5336320000001</v>
      </c>
      <c r="M133" s="5">
        <f t="shared" si="136"/>
        <v>7.5467360000000001</v>
      </c>
      <c r="N133" s="5">
        <f t="shared" si="137"/>
        <v>13107200</v>
      </c>
      <c r="O133" s="11">
        <f t="shared" si="138"/>
        <v>338.01922699421596</v>
      </c>
      <c r="P133" s="11">
        <f t="shared" si="173"/>
        <v>1.3333333333333333</v>
      </c>
      <c r="Q133" s="6">
        <f t="shared" si="140"/>
        <v>4.5907208335152094E-5</v>
      </c>
      <c r="R133" s="6">
        <f t="shared" si="141"/>
        <v>5.7025010871265915E-7</v>
      </c>
      <c r="S133" s="5">
        <f t="shared" si="142"/>
        <v>4.6477458443864755E-5</v>
      </c>
      <c r="T133" s="5">
        <f t="shared" si="143"/>
        <v>4.5907208335152094E-5</v>
      </c>
      <c r="U133" s="6">
        <f t="shared" si="144"/>
        <v>0</v>
      </c>
      <c r="V133" s="6">
        <f t="shared" si="145"/>
        <v>4.0452857430778788E-5</v>
      </c>
      <c r="W133" s="6">
        <f t="shared" si="146"/>
        <v>0.10393397476178989</v>
      </c>
      <c r="X133" s="5">
        <f t="shared" si="147"/>
        <v>0.10397442761922067</v>
      </c>
      <c r="Y133" s="5">
        <v>1.16E-4</v>
      </c>
      <c r="Z133" s="5">
        <v>0.107341938461592</v>
      </c>
      <c r="AA133" s="10">
        <f t="shared" si="148"/>
        <v>9.6438448275862072</v>
      </c>
      <c r="AB133" s="10">
        <f t="shared" si="149"/>
        <v>0.22824369875862072</v>
      </c>
      <c r="AC133" s="5">
        <f t="shared" si="150"/>
        <v>60.424820400730958</v>
      </c>
      <c r="AD133" s="5">
        <f t="shared" si="169"/>
        <v>59.933225479426945</v>
      </c>
      <c r="AE133" s="5">
        <f t="shared" si="170"/>
        <v>3.1371809477581385</v>
      </c>
      <c r="AG133" s="5">
        <v>262144</v>
      </c>
      <c r="AH133" s="5">
        <v>13992</v>
      </c>
      <c r="AI133" s="5">
        <v>606958</v>
      </c>
      <c r="AJ133" s="10">
        <f t="shared" si="151"/>
        <v>1213916</v>
      </c>
      <c r="AK133" s="5">
        <v>482.27781700000003</v>
      </c>
      <c r="AL133" s="10">
        <f t="shared" si="152"/>
        <v>3858.2225360000002</v>
      </c>
      <c r="AM133" s="5">
        <f t="shared" si="153"/>
        <v>7.5633359999999996</v>
      </c>
      <c r="AN133" s="5">
        <f t="shared" si="154"/>
        <v>13107200</v>
      </c>
      <c r="AO133" s="11">
        <f t="shared" si="155"/>
        <v>314.63089250899549</v>
      </c>
      <c r="AP133" s="11">
        <f t="shared" si="172"/>
        <v>1.3333333333333333</v>
      </c>
      <c r="AQ133" s="6">
        <f t="shared" si="157"/>
        <v>0</v>
      </c>
      <c r="AR133" s="6">
        <f t="shared" si="158"/>
        <v>1.0934582292211135E-6</v>
      </c>
      <c r="AS133" s="5">
        <f t="shared" si="159"/>
        <v>1.0934582292211135E-6</v>
      </c>
      <c r="AT133" s="5">
        <f t="shared" si="160"/>
        <v>1.0934582292211135E-6</v>
      </c>
      <c r="AU133" s="6">
        <f t="shared" si="161"/>
        <v>4.7493096499128789E-3</v>
      </c>
      <c r="AV133" s="6">
        <f t="shared" si="162"/>
        <v>2.6381189015006839E-5</v>
      </c>
      <c r="AW133" s="6">
        <f t="shared" si="163"/>
        <v>3.9306469816517815E-2</v>
      </c>
      <c r="AX133" s="5">
        <f t="shared" si="164"/>
        <v>4.40821606554457E-2</v>
      </c>
      <c r="AY133" s="5">
        <v>4.3999999999999999E-5</v>
      </c>
      <c r="AZ133" s="5">
        <v>4.14502E-2</v>
      </c>
      <c r="BA133" s="10">
        <f t="shared" si="165"/>
        <v>27.588999999999999</v>
      </c>
      <c r="BB133" s="10">
        <f t="shared" si="166"/>
        <v>0.7014950065454546</v>
      </c>
      <c r="BC133" s="5">
        <f t="shared" si="167"/>
        <v>97.5148676608611</v>
      </c>
      <c r="BD133" s="5">
        <f t="shared" si="171"/>
        <v>97.5148676608611</v>
      </c>
      <c r="BE133" s="5">
        <f t="shared" si="168"/>
        <v>6.3496935007447508</v>
      </c>
    </row>
    <row r="134" spans="7:57">
      <c r="G134" s="5">
        <v>262144</v>
      </c>
      <c r="H134" s="5">
        <v>13992</v>
      </c>
      <c r="I134" s="5">
        <v>606958</v>
      </c>
      <c r="J134" s="10">
        <f t="shared" si="134"/>
        <v>1213916</v>
      </c>
      <c r="K134" s="5">
        <v>509.266975</v>
      </c>
      <c r="L134" s="10">
        <f t="shared" si="135"/>
        <v>4074.1358</v>
      </c>
      <c r="M134" s="5">
        <f t="shared" si="136"/>
        <v>7.5633359999999996</v>
      </c>
      <c r="N134" s="5">
        <f t="shared" si="137"/>
        <v>13107200</v>
      </c>
      <c r="O134" s="11">
        <f t="shared" si="138"/>
        <v>297.95668568534217</v>
      </c>
      <c r="P134" s="11">
        <f t="shared" si="173"/>
        <v>1.3333333333333333</v>
      </c>
      <c r="Q134" s="6">
        <f t="shared" si="140"/>
        <v>4.9815135537026918E-5</v>
      </c>
      <c r="R134" s="6">
        <f t="shared" si="141"/>
        <v>7.0199509695151415E-7</v>
      </c>
      <c r="S134" s="5">
        <f t="shared" si="142"/>
        <v>5.0517130633978431E-5</v>
      </c>
      <c r="T134" s="5">
        <f t="shared" si="143"/>
        <v>4.9815135537026918E-5</v>
      </c>
      <c r="U134" s="6">
        <f t="shared" si="144"/>
        <v>0</v>
      </c>
      <c r="V134" s="6">
        <f t="shared" si="145"/>
        <v>4.9798688575778122E-5</v>
      </c>
      <c r="W134" s="6">
        <f t="shared" si="146"/>
        <v>4.1215196888295995E-2</v>
      </c>
      <c r="X134" s="5">
        <f t="shared" si="147"/>
        <v>4.1264995576871771E-2</v>
      </c>
      <c r="Y134" s="5">
        <v>4.6E-5</v>
      </c>
      <c r="Z134" s="5">
        <v>4.309694E-2</v>
      </c>
      <c r="AA134" s="10">
        <f t="shared" si="148"/>
        <v>26.389478260869563</v>
      </c>
      <c r="AB134" s="10">
        <f t="shared" si="149"/>
        <v>0.70854535652173911</v>
      </c>
      <c r="AC134" s="5">
        <f t="shared" si="150"/>
        <v>8.2937729065802568</v>
      </c>
      <c r="AD134" s="5">
        <f t="shared" si="169"/>
        <v>9.8198492043009384</v>
      </c>
      <c r="AE134" s="5">
        <f t="shared" si="170"/>
        <v>4.2507528913380606</v>
      </c>
      <c r="AG134" s="5">
        <v>262144</v>
      </c>
      <c r="AH134" s="5">
        <v>15374</v>
      </c>
      <c r="AI134" s="5">
        <v>610299</v>
      </c>
      <c r="AJ134" s="10">
        <f t="shared" si="151"/>
        <v>1220598</v>
      </c>
      <c r="AK134" s="5">
        <v>444.83122300000002</v>
      </c>
      <c r="AL134" s="10">
        <f t="shared" si="152"/>
        <v>3558.6497840000002</v>
      </c>
      <c r="AM134" s="5">
        <f t="shared" si="153"/>
        <v>7.631068</v>
      </c>
      <c r="AN134" s="5">
        <f t="shared" si="154"/>
        <v>13107200</v>
      </c>
      <c r="AO134" s="11">
        <f t="shared" si="155"/>
        <v>342.99469576576911</v>
      </c>
      <c r="AP134" s="11">
        <f t="shared" si="172"/>
        <v>1.3333333333333333</v>
      </c>
      <c r="AQ134" s="6">
        <f t="shared" si="157"/>
        <v>0</v>
      </c>
      <c r="AR134" s="6">
        <f t="shared" si="158"/>
        <v>1.0085563636940867E-6</v>
      </c>
      <c r="AS134" s="5">
        <f t="shared" si="159"/>
        <v>1.0085563636940867E-6</v>
      </c>
      <c r="AT134" s="5">
        <f t="shared" si="160"/>
        <v>1.0085563636940867E-6</v>
      </c>
      <c r="AU134" s="6">
        <f t="shared" si="161"/>
        <v>4.7754522224473196E-3</v>
      </c>
      <c r="AV134" s="6">
        <f t="shared" si="162"/>
        <v>2.4332814324196169E-5</v>
      </c>
      <c r="AW134" s="6">
        <f t="shared" si="163"/>
        <v>5.7173047005844087E-2</v>
      </c>
      <c r="AX134" s="5">
        <f t="shared" si="164"/>
        <v>6.1972832042615604E-2</v>
      </c>
      <c r="AY134" s="5">
        <v>6.3999999999999997E-5</v>
      </c>
      <c r="AZ134" s="5">
        <v>6.0769706666687996E-2</v>
      </c>
      <c r="BA134" s="10">
        <f t="shared" si="165"/>
        <v>19.071843749999999</v>
      </c>
      <c r="BB134" s="10">
        <f t="shared" si="166"/>
        <v>0.44483122300000005</v>
      </c>
      <c r="BC134" s="5">
        <f t="shared" si="167"/>
        <v>98.424130681727988</v>
      </c>
      <c r="BD134" s="5">
        <f t="shared" si="171"/>
        <v>98.424130681727988</v>
      </c>
      <c r="BE134" s="5">
        <f t="shared" si="168"/>
        <v>1.9798110636382629</v>
      </c>
    </row>
    <row r="135" spans="7:57">
      <c r="G135" s="5">
        <v>262144</v>
      </c>
      <c r="H135" s="5">
        <v>15374</v>
      </c>
      <c r="I135" s="5">
        <v>610299</v>
      </c>
      <c r="J135" s="10">
        <f t="shared" si="134"/>
        <v>1220598</v>
      </c>
      <c r="K135" s="5">
        <v>522.706097</v>
      </c>
      <c r="L135" s="10">
        <f t="shared" si="135"/>
        <v>4181.648776</v>
      </c>
      <c r="M135" s="5">
        <f t="shared" si="136"/>
        <v>7.631068</v>
      </c>
      <c r="N135" s="5">
        <f t="shared" si="137"/>
        <v>13107200</v>
      </c>
      <c r="O135" s="11">
        <f t="shared" si="138"/>
        <v>291.89395508428515</v>
      </c>
      <c r="P135" s="11">
        <f t="shared" si="173"/>
        <v>1.3333333333333333</v>
      </c>
      <c r="Q135" s="6">
        <f t="shared" si="140"/>
        <v>5.0089342925065637E-5</v>
      </c>
      <c r="R135" s="6">
        <f t="shared" si="141"/>
        <v>7.2052015004637311E-7</v>
      </c>
      <c r="S135" s="5">
        <f t="shared" si="142"/>
        <v>5.080986307511201E-5</v>
      </c>
      <c r="T135" s="5">
        <f t="shared" si="143"/>
        <v>5.0089342925065637E-5</v>
      </c>
      <c r="U135" s="6">
        <f t="shared" si="144"/>
        <v>0</v>
      </c>
      <c r="V135" s="6">
        <f t="shared" si="145"/>
        <v>5.1112833580389679E-5</v>
      </c>
      <c r="W135" s="6">
        <f t="shared" si="146"/>
        <v>5.913484770929426E-2</v>
      </c>
      <c r="X135" s="5">
        <f t="shared" si="147"/>
        <v>5.9185960542874651E-2</v>
      </c>
      <c r="Y135" s="5">
        <v>6.6000000000000005E-5</v>
      </c>
      <c r="Z135" s="5">
        <v>6.2567999999999999E-2</v>
      </c>
      <c r="AA135" s="10">
        <f t="shared" si="148"/>
        <v>18.493909090909089</v>
      </c>
      <c r="AB135" s="10">
        <f t="shared" si="149"/>
        <v>0.5068665183030302</v>
      </c>
      <c r="AC135" s="5">
        <f t="shared" si="150"/>
        <v>24.107056174142979</v>
      </c>
      <c r="AD135" s="5">
        <f t="shared" si="169"/>
        <v>23.01535897710302</v>
      </c>
      <c r="AE135" s="5">
        <f t="shared" si="170"/>
        <v>5.4053820757021924</v>
      </c>
      <c r="AG135" s="5">
        <v>262144</v>
      </c>
      <c r="AH135" s="5">
        <v>49666</v>
      </c>
      <c r="AI135" s="5">
        <v>558594</v>
      </c>
      <c r="AJ135" s="10">
        <f t="shared" si="151"/>
        <v>1117188</v>
      </c>
      <c r="AK135" s="5">
        <v>422.25507399999998</v>
      </c>
      <c r="AL135" s="10">
        <f t="shared" si="152"/>
        <v>3378.0405919999998</v>
      </c>
      <c r="AM135" s="5">
        <f t="shared" si="153"/>
        <v>7.6964480000000002</v>
      </c>
      <c r="AN135" s="5">
        <f t="shared" si="154"/>
        <v>13107200</v>
      </c>
      <c r="AO135" s="11">
        <f t="shared" si="155"/>
        <v>330.72071503396546</v>
      </c>
      <c r="AP135" s="11">
        <f t="shared" si="172"/>
        <v>1.3333333333333333</v>
      </c>
      <c r="AQ135" s="6">
        <f t="shared" si="157"/>
        <v>0</v>
      </c>
      <c r="AR135" s="6">
        <f t="shared" si="158"/>
        <v>9.5736994159876553E-7</v>
      </c>
      <c r="AS135" s="5">
        <f t="shared" si="159"/>
        <v>9.5736994159876553E-7</v>
      </c>
      <c r="AT135" s="5">
        <f t="shared" si="160"/>
        <v>9.5736994159876553E-7</v>
      </c>
      <c r="AU135" s="6">
        <f t="shared" si="161"/>
        <v>4.3708722425331486E-3</v>
      </c>
      <c r="AV135" s="6">
        <f t="shared" si="162"/>
        <v>2.3097871241587087E-5</v>
      </c>
      <c r="AW135" s="6">
        <f t="shared" si="163"/>
        <v>4.7346429551714642E-2</v>
      </c>
      <c r="AX135" s="5">
        <f t="shared" si="164"/>
        <v>5.1740399665489378E-2</v>
      </c>
      <c r="AY135" s="5">
        <v>5.3000000000000001E-5</v>
      </c>
      <c r="AZ135" s="5">
        <v>5.0705541666649E-2</v>
      </c>
      <c r="BA135" s="10">
        <f t="shared" si="165"/>
        <v>21.079018867924525</v>
      </c>
      <c r="BB135" s="10">
        <f t="shared" si="166"/>
        <v>0.50989291954716975</v>
      </c>
      <c r="BC135" s="5">
        <f t="shared" si="167"/>
        <v>98.193641619624955</v>
      </c>
      <c r="BD135" s="5">
        <f t="shared" si="171"/>
        <v>98.193641619624955</v>
      </c>
      <c r="BE135" s="5">
        <f t="shared" si="168"/>
        <v>2.0409169586310618</v>
      </c>
    </row>
    <row r="136" spans="7:57">
      <c r="G136" s="5">
        <v>262144</v>
      </c>
      <c r="H136" s="5">
        <v>49666</v>
      </c>
      <c r="I136" s="5">
        <v>558594</v>
      </c>
      <c r="J136" s="10">
        <f t="shared" si="134"/>
        <v>1117188</v>
      </c>
      <c r="K136" s="5">
        <v>530.59252200000003</v>
      </c>
      <c r="L136" s="10">
        <f t="shared" si="135"/>
        <v>4244.7401760000002</v>
      </c>
      <c r="M136" s="5">
        <f t="shared" si="136"/>
        <v>7.6964480000000002</v>
      </c>
      <c r="N136" s="5">
        <f t="shared" si="137"/>
        <v>13107200</v>
      </c>
      <c r="O136" s="11">
        <f t="shared" si="138"/>
        <v>263.19349446089626</v>
      </c>
      <c r="P136" s="11">
        <f t="shared" si="173"/>
        <v>1.3333333333333333</v>
      </c>
      <c r="Q136" s="6">
        <f t="shared" si="140"/>
        <v>4.5845735322987774E-5</v>
      </c>
      <c r="R136" s="6">
        <f t="shared" si="141"/>
        <v>7.313911311903514E-7</v>
      </c>
      <c r="S136" s="5">
        <f t="shared" si="142"/>
        <v>4.6577126454178127E-5</v>
      </c>
      <c r="T136" s="5">
        <f t="shared" si="143"/>
        <v>4.5845735322987774E-5</v>
      </c>
      <c r="U136" s="6">
        <f t="shared" si="144"/>
        <v>0</v>
      </c>
      <c r="V136" s="6">
        <f t="shared" si="145"/>
        <v>5.1884007918861618E-5</v>
      </c>
      <c r="W136" s="6">
        <f t="shared" si="146"/>
        <v>4.3903144511445731E-2</v>
      </c>
      <c r="X136" s="5">
        <f t="shared" si="147"/>
        <v>4.3955028519364593E-2</v>
      </c>
      <c r="Y136" s="5">
        <v>4.8999999999999998E-5</v>
      </c>
      <c r="Z136" s="5">
        <v>4.7499263636377E-2</v>
      </c>
      <c r="AA136" s="10">
        <f t="shared" si="148"/>
        <v>22.799755102040816</v>
      </c>
      <c r="AB136" s="10">
        <f t="shared" si="149"/>
        <v>0.69301880424489803</v>
      </c>
      <c r="AC136" s="5">
        <f t="shared" si="150"/>
        <v>6.4372748510453563</v>
      </c>
      <c r="AD136" s="5">
        <f t="shared" si="169"/>
        <v>4.9446398894323904</v>
      </c>
      <c r="AE136" s="5">
        <f t="shared" si="170"/>
        <v>7.4616632883927005</v>
      </c>
      <c r="AG136" s="5">
        <v>262144</v>
      </c>
      <c r="AH136" s="5">
        <v>9506</v>
      </c>
      <c r="AI136" s="5">
        <v>629620</v>
      </c>
      <c r="AJ136" s="10">
        <f t="shared" si="151"/>
        <v>1259240</v>
      </c>
      <c r="AK136" s="5">
        <v>421.70852300000001</v>
      </c>
      <c r="AL136" s="10">
        <f t="shared" si="152"/>
        <v>3373.6681840000001</v>
      </c>
      <c r="AM136" s="5">
        <f t="shared" si="153"/>
        <v>7.7455600000000002</v>
      </c>
      <c r="AN136" s="5">
        <f t="shared" si="154"/>
        <v>13107200</v>
      </c>
      <c r="AO136" s="11">
        <f t="shared" si="155"/>
        <v>373.25543927884996</v>
      </c>
      <c r="AP136" s="11">
        <f t="shared" si="172"/>
        <v>1.3333333333333333</v>
      </c>
      <c r="AQ136" s="6">
        <f t="shared" si="157"/>
        <v>0</v>
      </c>
      <c r="AR136" s="6">
        <f t="shared" si="158"/>
        <v>9.5613075814978065E-7</v>
      </c>
      <c r="AS136" s="5">
        <f t="shared" si="159"/>
        <v>9.5613075814978065E-7</v>
      </c>
      <c r="AT136" s="5">
        <f t="shared" si="160"/>
        <v>9.5613075814978065E-7</v>
      </c>
      <c r="AU136" s="6">
        <f t="shared" si="161"/>
        <v>4.9266346959396645E-3</v>
      </c>
      <c r="AV136" s="6">
        <f t="shared" si="162"/>
        <v>2.3067974230509465E-5</v>
      </c>
      <c r="AW136" s="6">
        <f t="shared" si="163"/>
        <v>3.5733154378652557E-2</v>
      </c>
      <c r="AX136" s="5">
        <f t="shared" si="164"/>
        <v>4.0682857048822733E-2</v>
      </c>
      <c r="AY136" s="5">
        <v>4.0000000000000003E-5</v>
      </c>
      <c r="AZ136" s="5">
        <v>3.8270999999999999E-2</v>
      </c>
      <c r="BA136" s="10">
        <f t="shared" si="165"/>
        <v>31.480999999999995</v>
      </c>
      <c r="BB136" s="10">
        <f t="shared" si="166"/>
        <v>0.67473363679999998</v>
      </c>
      <c r="BC136" s="5">
        <f t="shared" si="167"/>
        <v>97.609673104625543</v>
      </c>
      <c r="BD136" s="5">
        <f t="shared" si="171"/>
        <v>97.609673104625543</v>
      </c>
      <c r="BE136" s="5">
        <f t="shared" si="168"/>
        <v>6.3020486760804104</v>
      </c>
    </row>
    <row r="137" spans="7:57">
      <c r="G137" s="5">
        <v>262144</v>
      </c>
      <c r="H137" s="5">
        <v>9506</v>
      </c>
      <c r="I137" s="5">
        <v>629620</v>
      </c>
      <c r="J137" s="10">
        <f t="shared" si="134"/>
        <v>1259240</v>
      </c>
      <c r="K137" s="5">
        <v>544.31228299999998</v>
      </c>
      <c r="L137" s="10">
        <f t="shared" si="135"/>
        <v>4354.4982639999998</v>
      </c>
      <c r="M137" s="5">
        <f t="shared" si="136"/>
        <v>7.7455600000000002</v>
      </c>
      <c r="N137" s="5">
        <f t="shared" si="137"/>
        <v>13107200</v>
      </c>
      <c r="O137" s="11">
        <f t="shared" si="138"/>
        <v>289.18142198161638</v>
      </c>
      <c r="P137" s="11">
        <f t="shared" si="173"/>
        <v>1.3333333333333333</v>
      </c>
      <c r="Q137" s="6">
        <f t="shared" si="140"/>
        <v>5.167508400387323E-5</v>
      </c>
      <c r="R137" s="6">
        <f t="shared" si="141"/>
        <v>7.5030302892993398E-7</v>
      </c>
      <c r="S137" s="5">
        <f t="shared" si="142"/>
        <v>5.2425387032803166E-5</v>
      </c>
      <c r="T137" s="5">
        <f t="shared" si="143"/>
        <v>5.167508400387323E-5</v>
      </c>
      <c r="U137" s="6">
        <f t="shared" si="144"/>
        <v>0</v>
      </c>
      <c r="V137" s="6">
        <f t="shared" si="145"/>
        <v>5.3225595217690693E-5</v>
      </c>
      <c r="W137" s="6">
        <f t="shared" si="146"/>
        <v>3.7631266724096342E-2</v>
      </c>
      <c r="X137" s="5">
        <f t="shared" si="147"/>
        <v>3.7684492319314034E-2</v>
      </c>
      <c r="Y137" s="5">
        <v>4.1999999999999998E-5</v>
      </c>
      <c r="Z137" s="5">
        <v>3.9960666666648E-2</v>
      </c>
      <c r="AA137" s="10">
        <f t="shared" si="148"/>
        <v>29.981904761904762</v>
      </c>
      <c r="AB137" s="10">
        <f t="shared" si="149"/>
        <v>0.8294282407619048</v>
      </c>
      <c r="AC137" s="5">
        <f t="shared" si="150"/>
        <v>23.035914294936269</v>
      </c>
      <c r="AD137" s="5">
        <f t="shared" si="169"/>
        <v>24.822350078102783</v>
      </c>
      <c r="AE137" s="5">
        <f t="shared" si="170"/>
        <v>5.6960369713594101</v>
      </c>
      <c r="AG137" s="5">
        <v>131072</v>
      </c>
      <c r="AH137" s="5">
        <v>100196</v>
      </c>
      <c r="AI137" s="5">
        <v>483446</v>
      </c>
      <c r="AJ137" s="10">
        <f t="shared" si="151"/>
        <v>966892</v>
      </c>
      <c r="AK137" s="5">
        <v>331.14186899999999</v>
      </c>
      <c r="AL137" s="10">
        <f t="shared" si="152"/>
        <v>2649.1349519999999</v>
      </c>
      <c r="AM137" s="5">
        <f t="shared" si="153"/>
        <v>7.8052720000000004</v>
      </c>
      <c r="AN137" s="5">
        <f t="shared" si="154"/>
        <v>13107200</v>
      </c>
      <c r="AO137" s="11">
        <f t="shared" si="155"/>
        <v>364.98404857405694</v>
      </c>
      <c r="AP137" s="11">
        <f t="shared" si="172"/>
        <v>1.3333333333333333</v>
      </c>
      <c r="AQ137" s="6">
        <f t="shared" si="157"/>
        <v>0</v>
      </c>
      <c r="AR137" s="6">
        <f t="shared" si="158"/>
        <v>7.5079091124298976E-7</v>
      </c>
      <c r="AS137" s="5">
        <f t="shared" si="159"/>
        <v>7.5079091124298976E-7</v>
      </c>
      <c r="AT137" s="5">
        <f t="shared" si="160"/>
        <v>7.5079091124298976E-7</v>
      </c>
      <c r="AU137" s="6">
        <f t="shared" si="161"/>
        <v>3.782856067490307E-3</v>
      </c>
      <c r="AV137" s="6">
        <f t="shared" si="162"/>
        <v>1.8113867005563793E-5</v>
      </c>
      <c r="AW137" s="6">
        <f t="shared" si="163"/>
        <v>8.665289936823245E-2</v>
      </c>
      <c r="AX137" s="5">
        <f t="shared" si="164"/>
        <v>9.0453869302728321E-2</v>
      </c>
      <c r="AY137" s="5">
        <v>9.7E-5</v>
      </c>
      <c r="AZ137" s="5">
        <v>9.1525319999999993E-2</v>
      </c>
      <c r="BA137" s="10">
        <f t="shared" si="165"/>
        <v>9.9679587628865978</v>
      </c>
      <c r="BB137" s="10">
        <f t="shared" si="166"/>
        <v>0.21848535686597936</v>
      </c>
      <c r="BC137" s="5">
        <f t="shared" si="167"/>
        <v>99.225988751295887</v>
      </c>
      <c r="BD137" s="5">
        <f t="shared" si="171"/>
        <v>99.225988751295887</v>
      </c>
      <c r="BE137" s="5">
        <f t="shared" si="168"/>
        <v>1.170660421915676</v>
      </c>
    </row>
    <row r="138" spans="7:57">
      <c r="G138" s="5">
        <v>131072</v>
      </c>
      <c r="H138" s="5">
        <v>100196</v>
      </c>
      <c r="I138" s="5">
        <v>483446</v>
      </c>
      <c r="J138" s="10">
        <f t="shared" si="134"/>
        <v>966892</v>
      </c>
      <c r="K138" s="5">
        <v>472.65129899999999</v>
      </c>
      <c r="L138" s="10">
        <f t="shared" si="135"/>
        <v>3781.210392</v>
      </c>
      <c r="M138" s="5">
        <f t="shared" si="136"/>
        <v>7.8052720000000004</v>
      </c>
      <c r="N138" s="5">
        <f t="shared" si="137"/>
        <v>13107200</v>
      </c>
      <c r="O138" s="11">
        <f t="shared" si="138"/>
        <v>255.70965372508158</v>
      </c>
      <c r="P138" s="11">
        <f t="shared" si="173"/>
        <v>1.3333333333333333</v>
      </c>
      <c r="Q138" s="6">
        <f t="shared" si="140"/>
        <v>3.9678079891579838E-5</v>
      </c>
      <c r="R138" s="6">
        <f t="shared" si="141"/>
        <v>6.5152250342909845E-7</v>
      </c>
      <c r="S138" s="5">
        <f t="shared" si="142"/>
        <v>4.0329602395008936E-5</v>
      </c>
      <c r="T138" s="5">
        <f t="shared" si="143"/>
        <v>3.9678079891579838E-5</v>
      </c>
      <c r="U138" s="6">
        <f t="shared" si="144"/>
        <v>0</v>
      </c>
      <c r="V138" s="6">
        <f t="shared" si="145"/>
        <v>4.621822344525283E-5</v>
      </c>
      <c r="W138" s="6">
        <f t="shared" si="146"/>
        <v>7.8846463612392337E-2</v>
      </c>
      <c r="X138" s="5">
        <f t="shared" si="147"/>
        <v>7.8892681835837586E-2</v>
      </c>
      <c r="Y138" s="5">
        <v>8.7999999999999998E-5</v>
      </c>
      <c r="Z138" s="5">
        <v>8.3711759999999996E-2</v>
      </c>
      <c r="AA138" s="10">
        <f t="shared" si="148"/>
        <v>10.987409090909091</v>
      </c>
      <c r="AB138" s="10">
        <f t="shared" si="149"/>
        <v>0.34374639927272727</v>
      </c>
      <c r="AC138" s="5">
        <f t="shared" si="150"/>
        <v>54.911272850477452</v>
      </c>
      <c r="AD138" s="5">
        <f t="shared" si="169"/>
        <v>54.170906369308028</v>
      </c>
      <c r="AE138" s="5">
        <f t="shared" si="170"/>
        <v>5.7567516967298387</v>
      </c>
      <c r="AG138" s="5">
        <v>262144</v>
      </c>
      <c r="AH138" s="5">
        <v>67759</v>
      </c>
      <c r="AI138" s="5">
        <v>559774</v>
      </c>
      <c r="AJ138" s="10">
        <f t="shared" si="151"/>
        <v>1119548</v>
      </c>
      <c r="AK138" s="5">
        <v>336.99388900000002</v>
      </c>
      <c r="AL138" s="10">
        <f t="shared" si="152"/>
        <v>2695.9511120000002</v>
      </c>
      <c r="AM138" s="5">
        <f t="shared" si="153"/>
        <v>8.0724680000000006</v>
      </c>
      <c r="AN138" s="5">
        <f t="shared" si="154"/>
        <v>13107200</v>
      </c>
      <c r="AO138" s="11">
        <f t="shared" si="155"/>
        <v>415.27014159001556</v>
      </c>
      <c r="AP138" s="11">
        <f t="shared" si="172"/>
        <v>1.3333333333333333</v>
      </c>
      <c r="AQ138" s="6">
        <f t="shared" si="157"/>
        <v>0</v>
      </c>
      <c r="AR138" s="6">
        <f t="shared" si="158"/>
        <v>7.6405907162899109E-7</v>
      </c>
      <c r="AS138" s="5">
        <f t="shared" si="159"/>
        <v>7.6405907162899109E-7</v>
      </c>
      <c r="AT138" s="5">
        <f t="shared" si="160"/>
        <v>7.6405907162899109E-7</v>
      </c>
      <c r="AU138" s="6">
        <f t="shared" si="161"/>
        <v>4.3801054767715923E-3</v>
      </c>
      <c r="AV138" s="6">
        <f t="shared" si="162"/>
        <v>1.8433979688124934E-5</v>
      </c>
      <c r="AW138" s="6">
        <f t="shared" si="163"/>
        <v>5.7173047005844087E-2</v>
      </c>
      <c r="AX138" s="5">
        <f t="shared" si="164"/>
        <v>6.1571586462303804E-2</v>
      </c>
      <c r="AY138" s="5">
        <v>6.3999999999999997E-5</v>
      </c>
      <c r="AZ138" s="5">
        <v>6.1579885714303999E-2</v>
      </c>
      <c r="BA138" s="10">
        <f t="shared" si="165"/>
        <v>17.4929375</v>
      </c>
      <c r="BB138" s="10">
        <f t="shared" si="166"/>
        <v>0.33699388900000005</v>
      </c>
      <c r="BC138" s="5">
        <f t="shared" si="167"/>
        <v>98.806157700579718</v>
      </c>
      <c r="BD138" s="5">
        <f t="shared" si="171"/>
        <v>98.806157700579718</v>
      </c>
      <c r="BE138" s="5">
        <f t="shared" si="168"/>
        <v>1.3477212411043892E-2</v>
      </c>
    </row>
    <row r="139" spans="7:57">
      <c r="G139" s="5">
        <v>262144</v>
      </c>
      <c r="H139" s="5">
        <v>67759</v>
      </c>
      <c r="I139" s="5">
        <v>559774</v>
      </c>
      <c r="J139" s="10">
        <f t="shared" si="134"/>
        <v>1119548</v>
      </c>
      <c r="K139" s="5">
        <v>497.42015099999998</v>
      </c>
      <c r="L139" s="10">
        <f t="shared" si="135"/>
        <v>3979.3612079999998</v>
      </c>
      <c r="M139" s="5">
        <f t="shared" si="136"/>
        <v>8.0724680000000006</v>
      </c>
      <c r="N139" s="5">
        <f t="shared" si="137"/>
        <v>13107200</v>
      </c>
      <c r="O139" s="11">
        <f t="shared" si="138"/>
        <v>281.3386223269431</v>
      </c>
      <c r="P139" s="11">
        <f t="shared" si="173"/>
        <v>1.3333333333333333</v>
      </c>
      <c r="Q139" s="6">
        <f t="shared" si="140"/>
        <v>4.5942581991017013E-5</v>
      </c>
      <c r="R139" s="6">
        <f t="shared" si="141"/>
        <v>6.8566493463842177E-7</v>
      </c>
      <c r="S139" s="5">
        <f t="shared" si="142"/>
        <v>4.6628246925655434E-5</v>
      </c>
      <c r="T139" s="5">
        <f t="shared" si="143"/>
        <v>4.5942581991017013E-5</v>
      </c>
      <c r="U139" s="6">
        <f t="shared" si="144"/>
        <v>0</v>
      </c>
      <c r="V139" s="6">
        <f t="shared" si="145"/>
        <v>4.8640246485579643E-5</v>
      </c>
      <c r="W139" s="6">
        <f t="shared" si="146"/>
        <v>5.1966987380894947E-2</v>
      </c>
      <c r="X139" s="5">
        <f t="shared" si="147"/>
        <v>5.2015627627380524E-2</v>
      </c>
      <c r="Y139" s="5">
        <v>5.8E-5</v>
      </c>
      <c r="Z139" s="5">
        <v>5.6206461538466E-2</v>
      </c>
      <c r="AA139" s="10">
        <f t="shared" si="148"/>
        <v>19.302551724137931</v>
      </c>
      <c r="AB139" s="10">
        <f t="shared" si="149"/>
        <v>0.54887740799999996</v>
      </c>
      <c r="AC139" s="5">
        <f t="shared" si="150"/>
        <v>20.788651739625841</v>
      </c>
      <c r="AD139" s="5">
        <f t="shared" si="169"/>
        <v>19.606470817835458</v>
      </c>
      <c r="AE139" s="5">
        <f t="shared" si="170"/>
        <v>7.456142579296503</v>
      </c>
      <c r="AG139" s="5">
        <v>65536</v>
      </c>
      <c r="AH139" s="5">
        <v>64810</v>
      </c>
      <c r="AI139" s="5">
        <v>566006</v>
      </c>
      <c r="AJ139" s="10">
        <f t="shared" si="151"/>
        <v>1132012</v>
      </c>
      <c r="AK139" s="5">
        <v>327.75216699999999</v>
      </c>
      <c r="AL139" s="10">
        <f t="shared" si="152"/>
        <v>2622.0173359999999</v>
      </c>
      <c r="AM139" s="5">
        <f t="shared" si="153"/>
        <v>8.0882719999999999</v>
      </c>
      <c r="AN139" s="5">
        <f t="shared" si="154"/>
        <v>13107200</v>
      </c>
      <c r="AO139" s="11">
        <f t="shared" si="155"/>
        <v>431.7332248180071</v>
      </c>
      <c r="AP139" s="11">
        <f t="shared" si="172"/>
        <v>1.3333333333333333</v>
      </c>
      <c r="AQ139" s="6">
        <f t="shared" si="157"/>
        <v>0</v>
      </c>
      <c r="AR139" s="6">
        <f t="shared" si="158"/>
        <v>7.4310551204805378E-7</v>
      </c>
      <c r="AS139" s="5">
        <f t="shared" si="159"/>
        <v>7.4310551204805378E-7</v>
      </c>
      <c r="AT139" s="5">
        <f t="shared" si="160"/>
        <v>7.4310551204805378E-7</v>
      </c>
      <c r="AU139" s="6">
        <f t="shared" si="161"/>
        <v>4.428869473190219E-3</v>
      </c>
      <c r="AV139" s="6">
        <f t="shared" si="162"/>
        <v>1.7928446142288743E-5</v>
      </c>
      <c r="AW139" s="6">
        <f t="shared" si="163"/>
        <v>0.19117237592579117</v>
      </c>
      <c r="AX139" s="5">
        <f t="shared" si="164"/>
        <v>0.19561917384512367</v>
      </c>
      <c r="AY139" s="5">
        <v>2.14E-4</v>
      </c>
      <c r="AZ139" s="5">
        <v>0.19756836666673799</v>
      </c>
      <c r="BA139" s="10">
        <f t="shared" si="165"/>
        <v>5.2897757009345803</v>
      </c>
      <c r="BB139" s="10">
        <f t="shared" si="166"/>
        <v>9.8019339663551405E-2</v>
      </c>
      <c r="BC139" s="5">
        <f t="shared" si="167"/>
        <v>99.652754433622405</v>
      </c>
      <c r="BD139" s="5">
        <f t="shared" si="171"/>
        <v>99.652754433622405</v>
      </c>
      <c r="BE139" s="5">
        <f t="shared" si="168"/>
        <v>0.98659155536890952</v>
      </c>
    </row>
    <row r="140" spans="7:57">
      <c r="G140" s="5">
        <v>65536</v>
      </c>
      <c r="H140" s="5">
        <v>64810</v>
      </c>
      <c r="I140" s="5">
        <v>566006</v>
      </c>
      <c r="J140" s="10">
        <f t="shared" si="134"/>
        <v>1132012</v>
      </c>
      <c r="K140" s="5">
        <v>389.19457999999997</v>
      </c>
      <c r="L140" s="10">
        <f t="shared" si="135"/>
        <v>3113.5566399999998</v>
      </c>
      <c r="M140" s="5">
        <f t="shared" si="136"/>
        <v>8.0882719999999999</v>
      </c>
      <c r="N140" s="5">
        <f t="shared" si="137"/>
        <v>13107200</v>
      </c>
      <c r="O140" s="11">
        <f t="shared" si="138"/>
        <v>363.57520703397262</v>
      </c>
      <c r="P140" s="11">
        <f t="shared" si="173"/>
        <v>1.3333333333333333</v>
      </c>
      <c r="Q140" s="6">
        <f t="shared" si="140"/>
        <v>4.6454063715727375E-5</v>
      </c>
      <c r="R140" s="6">
        <f t="shared" si="141"/>
        <v>5.3648223884948322E-7</v>
      </c>
      <c r="S140" s="5">
        <f t="shared" si="142"/>
        <v>4.6990545954576858E-5</v>
      </c>
      <c r="T140" s="5">
        <f t="shared" si="143"/>
        <v>4.6454063715727375E-5</v>
      </c>
      <c r="U140" s="6">
        <f t="shared" si="144"/>
        <v>0</v>
      </c>
      <c r="V140" s="6">
        <f t="shared" si="145"/>
        <v>3.8057405322229588E-5</v>
      </c>
      <c r="W140" s="6">
        <f t="shared" si="146"/>
        <v>0.19174026378468137</v>
      </c>
      <c r="X140" s="5">
        <f t="shared" si="147"/>
        <v>0.1917783211900036</v>
      </c>
      <c r="Y140" s="5">
        <v>2.14E-4</v>
      </c>
      <c r="Z140" s="5">
        <v>0.19550683333326202</v>
      </c>
      <c r="AA140" s="10">
        <f t="shared" si="148"/>
        <v>5.2897757009345803</v>
      </c>
      <c r="AB140" s="10">
        <f t="shared" si="149"/>
        <v>0.11639464074766354</v>
      </c>
      <c r="AC140" s="5">
        <f t="shared" si="150"/>
        <v>78.292493590781604</v>
      </c>
      <c r="AD140" s="5">
        <f t="shared" si="169"/>
        <v>78.041800955805201</v>
      </c>
      <c r="AE140" s="5">
        <f t="shared" si="170"/>
        <v>1.9071006776028028</v>
      </c>
      <c r="AG140" s="5">
        <v>262144</v>
      </c>
      <c r="AH140" s="5">
        <v>80800</v>
      </c>
      <c r="AI140" s="5">
        <v>542184</v>
      </c>
      <c r="AJ140" s="10">
        <f t="shared" si="151"/>
        <v>1084368</v>
      </c>
      <c r="AK140" s="5">
        <v>444.66009100000002</v>
      </c>
      <c r="AL140" s="10">
        <f t="shared" si="152"/>
        <v>3557.2807280000002</v>
      </c>
      <c r="AM140" s="5">
        <f t="shared" si="153"/>
        <v>8.1222080000000005</v>
      </c>
      <c r="AN140" s="5">
        <f t="shared" si="154"/>
        <v>13107200</v>
      </c>
      <c r="AO140" s="11">
        <f t="shared" si="155"/>
        <v>304.83059474748319</v>
      </c>
      <c r="AP140" s="11">
        <f t="shared" si="172"/>
        <v>1.3333333333333333</v>
      </c>
      <c r="AQ140" s="6">
        <f t="shared" si="157"/>
        <v>0</v>
      </c>
      <c r="AR140" s="6">
        <f t="shared" si="158"/>
        <v>1.0081683597530242E-6</v>
      </c>
      <c r="AS140" s="5">
        <f t="shared" si="159"/>
        <v>1.0081683597530242E-6</v>
      </c>
      <c r="AT140" s="5">
        <f t="shared" si="160"/>
        <v>1.0081683597530242E-6</v>
      </c>
      <c r="AU140" s="6">
        <f t="shared" si="161"/>
        <v>4.2424676884205573E-3</v>
      </c>
      <c r="AV140" s="6">
        <f t="shared" si="162"/>
        <v>2.4323453193579382E-5</v>
      </c>
      <c r="AW140" s="6">
        <f t="shared" si="163"/>
        <v>5.1813073849046209E-2</v>
      </c>
      <c r="AX140" s="5">
        <f t="shared" si="164"/>
        <v>5.6079864990660346E-2</v>
      </c>
      <c r="AY140" s="5">
        <v>5.8E-5</v>
      </c>
      <c r="AZ140" s="5">
        <v>5.5780384615397999E-2</v>
      </c>
      <c r="BA140" s="10">
        <f t="shared" si="165"/>
        <v>18.696000000000002</v>
      </c>
      <c r="BB140" s="10">
        <f t="shared" si="166"/>
        <v>0.49065941075862074</v>
      </c>
      <c r="BC140" s="5">
        <f t="shared" si="167"/>
        <v>98.261778690080988</v>
      </c>
      <c r="BD140" s="5">
        <f t="shared" si="171"/>
        <v>98.261778690080988</v>
      </c>
      <c r="BE140" s="5">
        <f t="shared" si="168"/>
        <v>0.53689191519069612</v>
      </c>
    </row>
    <row r="141" spans="7:57">
      <c r="G141" s="5">
        <v>262144</v>
      </c>
      <c r="H141" s="5">
        <v>80800</v>
      </c>
      <c r="I141" s="5">
        <v>542184</v>
      </c>
      <c r="J141" s="10">
        <f t="shared" si="134"/>
        <v>1084368</v>
      </c>
      <c r="K141" s="5">
        <v>537.84230000000002</v>
      </c>
      <c r="L141" s="10">
        <f t="shared" si="135"/>
        <v>4302.7384000000002</v>
      </c>
      <c r="M141" s="5">
        <f t="shared" si="136"/>
        <v>8.1222080000000005</v>
      </c>
      <c r="N141" s="5">
        <f t="shared" si="137"/>
        <v>13107200</v>
      </c>
      <c r="O141" s="11">
        <f t="shared" si="138"/>
        <v>252.01811014120682</v>
      </c>
      <c r="P141" s="11">
        <f t="shared" si="173"/>
        <v>1.3333333333333333</v>
      </c>
      <c r="Q141" s="6">
        <f t="shared" si="140"/>
        <v>4.4498910049801467E-5</v>
      </c>
      <c r="R141" s="6">
        <f t="shared" si="141"/>
        <v>7.413845312335938E-7</v>
      </c>
      <c r="S141" s="5">
        <f t="shared" si="142"/>
        <v>4.5240294581035062E-5</v>
      </c>
      <c r="T141" s="5">
        <f t="shared" si="143"/>
        <v>4.4498910049801467E-5</v>
      </c>
      <c r="U141" s="6">
        <f t="shared" si="144"/>
        <v>0</v>
      </c>
      <c r="V141" s="6">
        <f t="shared" si="145"/>
        <v>5.2592927708654641E-5</v>
      </c>
      <c r="W141" s="6">
        <f t="shared" si="146"/>
        <v>4.3903144511445731E-2</v>
      </c>
      <c r="X141" s="5">
        <f t="shared" si="147"/>
        <v>4.3955737439154388E-2</v>
      </c>
      <c r="Y141" s="5">
        <v>4.8999999999999998E-5</v>
      </c>
      <c r="Z141" s="5">
        <v>4.8124236363623001E-2</v>
      </c>
      <c r="AA141" s="10">
        <f t="shared" si="148"/>
        <v>22.129959183673471</v>
      </c>
      <c r="AB141" s="10">
        <f t="shared" si="149"/>
        <v>0.70248790204081646</v>
      </c>
      <c r="AC141" s="5">
        <f t="shared" si="150"/>
        <v>9.1858978575480226</v>
      </c>
      <c r="AD141" s="5">
        <f t="shared" si="169"/>
        <v>7.6728682019692576</v>
      </c>
      <c r="AE141" s="5">
        <f t="shared" si="170"/>
        <v>8.6619533928221895</v>
      </c>
      <c r="AG141" s="5">
        <v>262144</v>
      </c>
      <c r="AH141" s="5">
        <v>2339</v>
      </c>
      <c r="AI141" s="5">
        <v>682797</v>
      </c>
      <c r="AJ141" s="10">
        <f t="shared" si="151"/>
        <v>1365594</v>
      </c>
      <c r="AK141" s="5">
        <v>459.094292</v>
      </c>
      <c r="AL141" s="10">
        <f t="shared" si="152"/>
        <v>3672.754336</v>
      </c>
      <c r="AM141" s="5">
        <f t="shared" si="153"/>
        <v>8.2403440000000003</v>
      </c>
      <c r="AN141" s="5">
        <f t="shared" si="154"/>
        <v>13107200</v>
      </c>
      <c r="AO141" s="11">
        <f t="shared" si="155"/>
        <v>371.81740869912625</v>
      </c>
      <c r="AP141" s="11">
        <f t="shared" si="172"/>
        <v>1.3333333333333333</v>
      </c>
      <c r="AQ141" s="6">
        <f t="shared" si="157"/>
        <v>0</v>
      </c>
      <c r="AR141" s="6">
        <f t="shared" si="158"/>
        <v>1.0408947164489647E-6</v>
      </c>
      <c r="AS141" s="5">
        <f t="shared" si="159"/>
        <v>1.0408947164489647E-6</v>
      </c>
      <c r="AT141" s="5">
        <f t="shared" si="160"/>
        <v>1.0408947164489647E-6</v>
      </c>
      <c r="AU141" s="6">
        <f t="shared" si="161"/>
        <v>5.3427327443275547E-3</v>
      </c>
      <c r="AV141" s="6">
        <f t="shared" si="162"/>
        <v>2.5113021719103331E-5</v>
      </c>
      <c r="AW141" s="6">
        <f t="shared" si="163"/>
        <v>3.9306469816517815E-2</v>
      </c>
      <c r="AX141" s="5">
        <f t="shared" si="164"/>
        <v>4.4674315582564475E-2</v>
      </c>
      <c r="AY141" s="5">
        <v>4.3999999999999999E-5</v>
      </c>
      <c r="AZ141" s="5">
        <v>4.2032319999999998E-2</v>
      </c>
      <c r="BA141" s="10">
        <f t="shared" si="165"/>
        <v>31.03622727272727</v>
      </c>
      <c r="BB141" s="10">
        <f t="shared" si="166"/>
        <v>0.66777351563636367</v>
      </c>
      <c r="BC141" s="5">
        <f t="shared" si="167"/>
        <v>97.634330189888715</v>
      </c>
      <c r="BD141" s="5">
        <f t="shared" si="171"/>
        <v>97.634330189888715</v>
      </c>
      <c r="BE141" s="5">
        <f t="shared" si="168"/>
        <v>6.2856287318056134</v>
      </c>
    </row>
    <row r="142" spans="7:57">
      <c r="G142" s="5">
        <v>262144</v>
      </c>
      <c r="H142" s="5">
        <v>2339</v>
      </c>
      <c r="I142" s="5">
        <v>682797</v>
      </c>
      <c r="J142" s="10">
        <f t="shared" si="134"/>
        <v>1365594</v>
      </c>
      <c r="K142" s="5">
        <v>551.52009599999997</v>
      </c>
      <c r="L142" s="10">
        <f t="shared" si="135"/>
        <v>4412.1607679999997</v>
      </c>
      <c r="M142" s="5">
        <f t="shared" si="136"/>
        <v>8.2403440000000003</v>
      </c>
      <c r="N142" s="5">
        <f t="shared" si="137"/>
        <v>13107200</v>
      </c>
      <c r="O142" s="11">
        <f t="shared" si="138"/>
        <v>309.50685430690095</v>
      </c>
      <c r="P142" s="11">
        <f t="shared" si="173"/>
        <v>1.3333333333333333</v>
      </c>
      <c r="Q142" s="6">
        <f t="shared" si="140"/>
        <v>5.6039503720645195E-5</v>
      </c>
      <c r="R142" s="6">
        <f t="shared" si="141"/>
        <v>7.6023858264563173E-7</v>
      </c>
      <c r="S142" s="5">
        <f t="shared" si="142"/>
        <v>5.6799742303290825E-5</v>
      </c>
      <c r="T142" s="5">
        <f t="shared" si="143"/>
        <v>5.6039503720645195E-5</v>
      </c>
      <c r="U142" s="6">
        <f t="shared" si="144"/>
        <v>0</v>
      </c>
      <c r="V142" s="6">
        <f t="shared" si="145"/>
        <v>5.3930411458522812E-5</v>
      </c>
      <c r="W142" s="6">
        <f t="shared" si="146"/>
        <v>4.3007161970395821E-2</v>
      </c>
      <c r="X142" s="5">
        <f t="shared" si="147"/>
        <v>4.3061092381854342E-2</v>
      </c>
      <c r="Y142" s="5">
        <v>4.8000000000000001E-5</v>
      </c>
      <c r="Z142" s="5">
        <v>4.5804654545472001E-2</v>
      </c>
      <c r="AA142" s="10">
        <f t="shared" si="148"/>
        <v>28.449874999999999</v>
      </c>
      <c r="AB142" s="10">
        <f t="shared" si="149"/>
        <v>0.73536012799999984</v>
      </c>
      <c r="AC142" s="5">
        <f t="shared" si="150"/>
        <v>16.748966084677487</v>
      </c>
      <c r="AD142" s="5">
        <f t="shared" si="169"/>
        <v>18.332796465189215</v>
      </c>
      <c r="AE142" s="5">
        <f t="shared" si="170"/>
        <v>5.9897016817232442</v>
      </c>
      <c r="AG142" s="5">
        <v>262144</v>
      </c>
      <c r="AH142" s="5">
        <v>2339</v>
      </c>
      <c r="AI142" s="5">
        <v>682797</v>
      </c>
      <c r="AJ142" s="10">
        <f t="shared" si="151"/>
        <v>1365594</v>
      </c>
      <c r="AK142" s="5">
        <v>486.26455299999998</v>
      </c>
      <c r="AL142" s="10">
        <f t="shared" si="152"/>
        <v>3890.1164239999998</v>
      </c>
      <c r="AM142" s="5">
        <f t="shared" si="153"/>
        <v>8.2403440000000003</v>
      </c>
      <c r="AN142" s="5">
        <f t="shared" si="154"/>
        <v>13107200</v>
      </c>
      <c r="AO142" s="11">
        <f t="shared" si="155"/>
        <v>351.04193580814024</v>
      </c>
      <c r="AP142" s="11">
        <f t="shared" si="172"/>
        <v>1.3333333333333333</v>
      </c>
      <c r="AQ142" s="6">
        <f t="shared" si="157"/>
        <v>0</v>
      </c>
      <c r="AR142" s="6">
        <f t="shared" si="158"/>
        <v>1.1024972708964057E-6</v>
      </c>
      <c r="AS142" s="5">
        <f t="shared" si="159"/>
        <v>1.1024972708964057E-6</v>
      </c>
      <c r="AT142" s="5">
        <f t="shared" si="160"/>
        <v>1.1024972708964057E-6</v>
      </c>
      <c r="AU142" s="6">
        <f t="shared" si="161"/>
        <v>5.3427327443275547E-3</v>
      </c>
      <c r="AV142" s="6">
        <f t="shared" si="162"/>
        <v>2.659926837147231E-5</v>
      </c>
      <c r="AW142" s="6">
        <f t="shared" si="163"/>
        <v>4.0199798675984132E-2</v>
      </c>
      <c r="AX142" s="5">
        <f t="shared" si="164"/>
        <v>4.5569130688683158E-2</v>
      </c>
      <c r="AY142" s="5">
        <v>4.5000000000000003E-5</v>
      </c>
      <c r="AZ142" s="5">
        <v>4.2968250000000006E-2</v>
      </c>
      <c r="BA142" s="10">
        <f t="shared" si="165"/>
        <v>30.346533333333333</v>
      </c>
      <c r="BB142" s="10">
        <f t="shared" si="166"/>
        <v>0.69157625315555549</v>
      </c>
      <c r="BC142" s="5">
        <f t="shared" si="167"/>
        <v>97.550006064674648</v>
      </c>
      <c r="BD142" s="5">
        <f t="shared" si="171"/>
        <v>97.550006064674648</v>
      </c>
      <c r="BE142" s="5">
        <f t="shared" si="168"/>
        <v>6.0530291289106533</v>
      </c>
    </row>
    <row r="143" spans="7:57">
      <c r="G143" s="5">
        <v>262144</v>
      </c>
      <c r="H143" s="5">
        <v>79841</v>
      </c>
      <c r="I143" s="5">
        <v>553921</v>
      </c>
      <c r="J143" s="10">
        <f t="shared" si="134"/>
        <v>1107842</v>
      </c>
      <c r="K143" s="5">
        <v>502.73790400000001</v>
      </c>
      <c r="L143" s="10">
        <f t="shared" si="135"/>
        <v>4021.9032320000001</v>
      </c>
      <c r="M143" s="5">
        <f t="shared" si="136"/>
        <v>8.2438719999999996</v>
      </c>
      <c r="N143" s="5">
        <f t="shared" si="137"/>
        <v>13107200</v>
      </c>
      <c r="O143" s="11">
        <f t="shared" si="138"/>
        <v>275.45217676684268</v>
      </c>
      <c r="P143" s="11">
        <f t="shared" si="173"/>
        <v>1.3333333333333333</v>
      </c>
      <c r="Q143" s="6">
        <f t="shared" si="140"/>
        <v>4.5462206102902485E-5</v>
      </c>
      <c r="R143" s="6">
        <f t="shared" si="141"/>
        <v>6.9299514986158492E-7</v>
      </c>
      <c r="S143" s="5">
        <f t="shared" si="142"/>
        <v>4.6155201252764068E-5</v>
      </c>
      <c r="T143" s="5">
        <f t="shared" si="143"/>
        <v>4.5462206102902485E-5</v>
      </c>
      <c r="U143" s="6">
        <f t="shared" si="144"/>
        <v>0</v>
      </c>
      <c r="V143" s="6">
        <f t="shared" si="145"/>
        <v>4.9160243144640269E-5</v>
      </c>
      <c r="W143" s="6">
        <f t="shared" si="146"/>
        <v>5.5550917545094607E-2</v>
      </c>
      <c r="X143" s="5">
        <f t="shared" si="147"/>
        <v>5.5600077788239249E-2</v>
      </c>
      <c r="Y143" s="5">
        <v>6.2000000000000003E-5</v>
      </c>
      <c r="Z143" s="5">
        <v>6.0211300000000002E-2</v>
      </c>
      <c r="AA143" s="10">
        <f t="shared" si="148"/>
        <v>17.868419354838711</v>
      </c>
      <c r="AB143" s="10">
        <f t="shared" si="149"/>
        <v>0.51895525574193546</v>
      </c>
      <c r="AC143" s="5">
        <f t="shared" si="150"/>
        <v>26.673861124350832</v>
      </c>
      <c r="AD143" s="5">
        <f t="shared" si="169"/>
        <v>25.55612701167086</v>
      </c>
      <c r="AE143" s="5">
        <f t="shared" si="170"/>
        <v>7.6584000208611229</v>
      </c>
      <c r="AG143" s="5">
        <v>262144</v>
      </c>
      <c r="AH143" s="5">
        <v>79841</v>
      </c>
      <c r="AI143" s="5">
        <v>553921</v>
      </c>
      <c r="AJ143" s="10">
        <f t="shared" si="151"/>
        <v>1107842</v>
      </c>
      <c r="AK143" s="5">
        <v>296.88740200000001</v>
      </c>
      <c r="AL143" s="10">
        <f t="shared" si="152"/>
        <v>2375.0992160000001</v>
      </c>
      <c r="AM143" s="5">
        <f t="shared" si="153"/>
        <v>8.2438719999999996</v>
      </c>
      <c r="AN143" s="5">
        <f t="shared" si="154"/>
        <v>13107200</v>
      </c>
      <c r="AO143" s="11">
        <f t="shared" si="155"/>
        <v>466.44030385634215</v>
      </c>
      <c r="AP143" s="11">
        <f t="shared" si="172"/>
        <v>1.3333333333333333</v>
      </c>
      <c r="AQ143" s="6">
        <f t="shared" si="157"/>
        <v>0</v>
      </c>
      <c r="AR143" s="6">
        <f t="shared" si="158"/>
        <v>6.7312648731877472E-7</v>
      </c>
      <c r="AS143" s="5">
        <f t="shared" si="159"/>
        <v>6.7312648731877472E-7</v>
      </c>
      <c r="AT143" s="5">
        <f t="shared" si="160"/>
        <v>6.7312648731877472E-7</v>
      </c>
      <c r="AU143" s="6">
        <f t="shared" si="161"/>
        <v>4.3343070699939567E-3</v>
      </c>
      <c r="AV143" s="6">
        <f t="shared" si="162"/>
        <v>1.6240105582829077E-5</v>
      </c>
      <c r="AW143" s="6">
        <f t="shared" si="163"/>
        <v>6.2533020162641964E-2</v>
      </c>
      <c r="AX143" s="5">
        <f t="shared" si="164"/>
        <v>6.688356733821875E-2</v>
      </c>
      <c r="AY143" s="5">
        <v>6.9999999999999994E-5</v>
      </c>
      <c r="AZ143" s="5">
        <v>6.7287937499999992E-2</v>
      </c>
      <c r="BA143" s="10">
        <f t="shared" si="165"/>
        <v>15.826314285714286</v>
      </c>
      <c r="BB143" s="10">
        <f t="shared" si="166"/>
        <v>0.27143991040000004</v>
      </c>
      <c r="BC143" s="5">
        <f t="shared" si="167"/>
        <v>99.038390732401751</v>
      </c>
      <c r="BD143" s="5">
        <f t="shared" si="171"/>
        <v>99.038390732401751</v>
      </c>
      <c r="BE143" s="5">
        <f t="shared" si="168"/>
        <v>0.60095490633999937</v>
      </c>
    </row>
    <row r="144" spans="7:57">
      <c r="G144" s="5">
        <v>262144</v>
      </c>
      <c r="H144" s="5">
        <v>79841</v>
      </c>
      <c r="I144" s="5">
        <v>554913</v>
      </c>
      <c r="J144" s="10">
        <f t="shared" si="134"/>
        <v>1109826</v>
      </c>
      <c r="K144" s="5">
        <v>543.03117799999995</v>
      </c>
      <c r="L144" s="10">
        <f t="shared" si="135"/>
        <v>4344.2494239999996</v>
      </c>
      <c r="M144" s="5">
        <f t="shared" si="136"/>
        <v>8.2557759999999991</v>
      </c>
      <c r="N144" s="5">
        <f t="shared" si="137"/>
        <v>13107200</v>
      </c>
      <c r="O144" s="11">
        <f t="shared" si="138"/>
        <v>255.47013803321622</v>
      </c>
      <c r="P144" s="11">
        <f t="shared" si="173"/>
        <v>1.3333333333333333</v>
      </c>
      <c r="Q144" s="6">
        <f t="shared" si="140"/>
        <v>4.5543622962805033E-5</v>
      </c>
      <c r="R144" s="6">
        <f t="shared" si="141"/>
        <v>7.4853709971632244E-7</v>
      </c>
      <c r="S144" s="5">
        <f t="shared" si="142"/>
        <v>4.6292160062521353E-5</v>
      </c>
      <c r="T144" s="5">
        <f t="shared" si="143"/>
        <v>4.5543622962805033E-5</v>
      </c>
      <c r="U144" s="6">
        <f t="shared" si="144"/>
        <v>0</v>
      </c>
      <c r="V144" s="6">
        <f t="shared" si="145"/>
        <v>5.310032232143059E-5</v>
      </c>
      <c r="W144" s="6">
        <f t="shared" si="146"/>
        <v>5.5550917545094607E-2</v>
      </c>
      <c r="X144" s="5">
        <f t="shared" si="147"/>
        <v>5.560401786741604E-2</v>
      </c>
      <c r="Y144" s="5">
        <v>6.2000000000000003E-5</v>
      </c>
      <c r="Z144" s="5">
        <v>6.0194973333354003E-2</v>
      </c>
      <c r="AA144" s="10">
        <f t="shared" si="148"/>
        <v>17.900419354838711</v>
      </c>
      <c r="AB144" s="10">
        <f t="shared" si="149"/>
        <v>0.56054831277419348</v>
      </c>
      <c r="AC144" s="5">
        <f t="shared" si="150"/>
        <v>26.542543608378981</v>
      </c>
      <c r="AD144" s="5">
        <f t="shared" si="169"/>
        <v>25.335225705610725</v>
      </c>
      <c r="AE144" s="5">
        <f t="shared" si="170"/>
        <v>7.6268087046300197</v>
      </c>
      <c r="AG144" s="5">
        <v>65536</v>
      </c>
      <c r="AH144" s="5">
        <v>56438</v>
      </c>
      <c r="AI144" s="5">
        <v>600919</v>
      </c>
      <c r="AJ144" s="10">
        <f t="shared" si="151"/>
        <v>1201838</v>
      </c>
      <c r="AK144" s="5">
        <v>329.12391700000001</v>
      </c>
      <c r="AL144" s="10">
        <f t="shared" si="152"/>
        <v>2632.991336</v>
      </c>
      <c r="AM144" s="5">
        <f t="shared" si="153"/>
        <v>8.3397880000000004</v>
      </c>
      <c r="AN144" s="5">
        <f t="shared" si="154"/>
        <v>13107200</v>
      </c>
      <c r="AO144" s="11">
        <f t="shared" si="155"/>
        <v>456.45345792356983</v>
      </c>
      <c r="AP144" s="11">
        <f t="shared" si="172"/>
        <v>1.3333333333333333</v>
      </c>
      <c r="AQ144" s="6">
        <f t="shared" si="157"/>
        <v>0</v>
      </c>
      <c r="AR144" s="6">
        <f t="shared" si="158"/>
        <v>7.4621565162541299E-7</v>
      </c>
      <c r="AS144" s="5">
        <f t="shared" si="159"/>
        <v>7.4621565162541299E-7</v>
      </c>
      <c r="AT144" s="5">
        <f t="shared" si="160"/>
        <v>7.4621565162541299E-7</v>
      </c>
      <c r="AU144" s="6">
        <f t="shared" si="161"/>
        <v>4.7020558350264717E-3</v>
      </c>
      <c r="AV144" s="6">
        <f t="shared" si="162"/>
        <v>1.8003482552332325E-5</v>
      </c>
      <c r="AW144" s="6">
        <f t="shared" si="163"/>
        <v>0.15543922154713863</v>
      </c>
      <c r="AX144" s="5">
        <f t="shared" si="164"/>
        <v>0.16015928086471742</v>
      </c>
      <c r="AY144" s="5">
        <v>1.74E-4</v>
      </c>
      <c r="AZ144" s="5">
        <v>0.15964693333331401</v>
      </c>
      <c r="BA144" s="10">
        <f t="shared" si="165"/>
        <v>6.907114942528735</v>
      </c>
      <c r="BB144" s="10">
        <f t="shared" si="166"/>
        <v>0.12105707291954022</v>
      </c>
      <c r="BC144" s="5">
        <f t="shared" si="167"/>
        <v>99.571140430100343</v>
      </c>
      <c r="BD144" s="5">
        <f t="shared" si="171"/>
        <v>99.571140430100343</v>
      </c>
      <c r="BE144" s="5">
        <f t="shared" si="168"/>
        <v>0.32092538247116109</v>
      </c>
    </row>
    <row r="145" spans="7:57">
      <c r="G145" s="5">
        <v>65536</v>
      </c>
      <c r="H145" s="5">
        <v>56438</v>
      </c>
      <c r="I145" s="5">
        <v>600919</v>
      </c>
      <c r="J145" s="10">
        <f t="shared" si="134"/>
        <v>1201838</v>
      </c>
      <c r="K145" s="5">
        <v>374.908615</v>
      </c>
      <c r="L145" s="10">
        <f t="shared" si="135"/>
        <v>2999.26892</v>
      </c>
      <c r="M145" s="5">
        <f t="shared" si="136"/>
        <v>8.3397880000000004</v>
      </c>
      <c r="N145" s="5">
        <f t="shared" si="137"/>
        <v>13107200</v>
      </c>
      <c r="O145" s="11">
        <f t="shared" si="138"/>
        <v>400.71031709954173</v>
      </c>
      <c r="P145" s="11">
        <f t="shared" si="173"/>
        <v>1.3333333333333333</v>
      </c>
      <c r="Q145" s="6">
        <f t="shared" si="140"/>
        <v>4.9319493987680656E-5</v>
      </c>
      <c r="R145" s="6">
        <f t="shared" si="141"/>
        <v>5.1678986161410305E-7</v>
      </c>
      <c r="S145" s="5">
        <f t="shared" si="142"/>
        <v>4.9836283849294758E-5</v>
      </c>
      <c r="T145" s="5">
        <f t="shared" si="143"/>
        <v>4.9319493987680656E-5</v>
      </c>
      <c r="U145" s="6">
        <f t="shared" si="144"/>
        <v>0</v>
      </c>
      <c r="V145" s="6">
        <f t="shared" si="145"/>
        <v>3.6660451745886912E-5</v>
      </c>
      <c r="W145" s="6">
        <f t="shared" si="146"/>
        <v>0.16306882247108415</v>
      </c>
      <c r="X145" s="5">
        <f t="shared" si="147"/>
        <v>0.16310548292283003</v>
      </c>
      <c r="Y145" s="5">
        <v>1.8200000000000001E-4</v>
      </c>
      <c r="Z145" s="5">
        <v>0.16685396</v>
      </c>
      <c r="AA145" s="10">
        <f t="shared" si="148"/>
        <v>6.6035054945054945</v>
      </c>
      <c r="AB145" s="10">
        <f t="shared" si="149"/>
        <v>0.13183599648351649</v>
      </c>
      <c r="AC145" s="5">
        <f t="shared" si="150"/>
        <v>72.901376929845796</v>
      </c>
      <c r="AD145" s="5">
        <f t="shared" si="169"/>
        <v>72.61742645643146</v>
      </c>
      <c r="AE145" s="5">
        <f t="shared" si="170"/>
        <v>2.2465616501819703</v>
      </c>
      <c r="AG145" s="5">
        <v>262144</v>
      </c>
      <c r="AH145" s="5">
        <v>74752</v>
      </c>
      <c r="AI145" s="5">
        <v>571392</v>
      </c>
      <c r="AJ145" s="10">
        <f t="shared" si="151"/>
        <v>1142784</v>
      </c>
      <c r="AK145" s="5">
        <v>443.17851999999999</v>
      </c>
      <c r="AL145" s="10">
        <f t="shared" si="152"/>
        <v>3545.4281599999999</v>
      </c>
      <c r="AM145" s="5">
        <f t="shared" si="153"/>
        <v>8.3517440000000001</v>
      </c>
      <c r="AN145" s="5">
        <f t="shared" si="154"/>
        <v>13107200</v>
      </c>
      <c r="AO145" s="11">
        <f t="shared" si="155"/>
        <v>322.32609107499161</v>
      </c>
      <c r="AP145" s="11">
        <f t="shared" si="172"/>
        <v>1.3333333333333333</v>
      </c>
      <c r="AQ145" s="6">
        <f t="shared" si="157"/>
        <v>0</v>
      </c>
      <c r="AR145" s="6">
        <f t="shared" si="158"/>
        <v>1.0048092253599003E-6</v>
      </c>
      <c r="AS145" s="5">
        <f t="shared" si="159"/>
        <v>1.0048092253599003E-6</v>
      </c>
      <c r="AT145" s="5">
        <f t="shared" si="160"/>
        <v>1.0048092253599003E-6</v>
      </c>
      <c r="AU145" s="6">
        <f t="shared" si="161"/>
        <v>4.471013710146369E-3</v>
      </c>
      <c r="AV145" s="6">
        <f t="shared" si="162"/>
        <v>2.4242409439932811E-5</v>
      </c>
      <c r="AW145" s="6">
        <f t="shared" si="163"/>
        <v>5.3599731567978835E-2</v>
      </c>
      <c r="AX145" s="5">
        <f t="shared" si="164"/>
        <v>5.8094987687565137E-2</v>
      </c>
      <c r="AY145" s="5">
        <v>6.0000000000000002E-5</v>
      </c>
      <c r="AZ145" s="5">
        <v>5.7598615384620001E-2</v>
      </c>
      <c r="BA145" s="10">
        <f t="shared" si="165"/>
        <v>19.046399999999998</v>
      </c>
      <c r="BB145" s="10">
        <f t="shared" si="166"/>
        <v>0.47272375466666661</v>
      </c>
      <c r="BC145" s="5">
        <f t="shared" si="167"/>
        <v>98.325317957733503</v>
      </c>
      <c r="BD145" s="5">
        <f t="shared" si="171"/>
        <v>98.325317957733503</v>
      </c>
      <c r="BE145" s="5">
        <f t="shared" si="168"/>
        <v>0.86177818621257629</v>
      </c>
    </row>
    <row r="146" spans="7:57">
      <c r="G146" s="5">
        <v>262144</v>
      </c>
      <c r="H146" s="5">
        <v>74752</v>
      </c>
      <c r="I146" s="5">
        <v>571392</v>
      </c>
      <c r="J146" s="10">
        <f t="shared" si="134"/>
        <v>1142784</v>
      </c>
      <c r="K146" s="5">
        <v>555.10716600000001</v>
      </c>
      <c r="L146" s="10">
        <f t="shared" si="135"/>
        <v>4440.8573280000001</v>
      </c>
      <c r="M146" s="5">
        <f t="shared" si="136"/>
        <v>8.3517440000000001</v>
      </c>
      <c r="N146" s="5">
        <f t="shared" si="137"/>
        <v>13107200</v>
      </c>
      <c r="O146" s="11">
        <f t="shared" si="138"/>
        <v>257.33409465659827</v>
      </c>
      <c r="P146" s="11">
        <f t="shared" si="173"/>
        <v>1.3333333333333333</v>
      </c>
      <c r="Q146" s="6">
        <f t="shared" si="140"/>
        <v>4.6896111303867618E-5</v>
      </c>
      <c r="R146" s="6">
        <f t="shared" si="141"/>
        <v>7.6518315136113088E-7</v>
      </c>
      <c r="S146" s="5">
        <f t="shared" si="142"/>
        <v>4.7661294455228751E-5</v>
      </c>
      <c r="T146" s="5">
        <f t="shared" si="143"/>
        <v>4.6896111303867618E-5</v>
      </c>
      <c r="U146" s="6">
        <f t="shared" si="144"/>
        <v>0</v>
      </c>
      <c r="V146" s="6">
        <f t="shared" si="145"/>
        <v>5.4281173221210288E-5</v>
      </c>
      <c r="W146" s="6">
        <f t="shared" si="146"/>
        <v>5.017502229879512E-2</v>
      </c>
      <c r="X146" s="5">
        <f t="shared" si="147"/>
        <v>5.0229303472016332E-2</v>
      </c>
      <c r="Y146" s="5">
        <v>5.5999999999999999E-5</v>
      </c>
      <c r="Z146" s="5">
        <v>5.41296E-2</v>
      </c>
      <c r="AA146" s="10">
        <f t="shared" si="148"/>
        <v>20.406857142857142</v>
      </c>
      <c r="AB146" s="10">
        <f t="shared" si="149"/>
        <v>0.6344081897142857</v>
      </c>
      <c r="AC146" s="5">
        <f t="shared" si="150"/>
        <v>16.256944100236396</v>
      </c>
      <c r="AD146" s="5">
        <f t="shared" si="169"/>
        <v>14.890545615662942</v>
      </c>
      <c r="AE146" s="5">
        <f t="shared" si="170"/>
        <v>7.2054782004368558</v>
      </c>
      <c r="AG146" s="5">
        <v>262144</v>
      </c>
      <c r="AH146" s="5">
        <v>13681</v>
      </c>
      <c r="AI146" s="5">
        <v>676515</v>
      </c>
      <c r="AJ146" s="10">
        <f t="shared" si="151"/>
        <v>1353030</v>
      </c>
      <c r="AK146" s="5">
        <v>402.39323400000001</v>
      </c>
      <c r="AL146" s="10">
        <f t="shared" si="152"/>
        <v>3219.1458720000001</v>
      </c>
      <c r="AM146" s="5">
        <f t="shared" si="153"/>
        <v>8.3917999999999999</v>
      </c>
      <c r="AN146" s="5">
        <f t="shared" si="154"/>
        <v>13107200</v>
      </c>
      <c r="AO146" s="11">
        <f t="shared" si="155"/>
        <v>420.30714164542837</v>
      </c>
      <c r="AP146" s="11">
        <f t="shared" si="172"/>
        <v>1.3333333333333333</v>
      </c>
      <c r="AQ146" s="6">
        <f t="shared" si="157"/>
        <v>0</v>
      </c>
      <c r="AR146" s="6">
        <f t="shared" si="158"/>
        <v>9.1233761452519198E-7</v>
      </c>
      <c r="AS146" s="5">
        <f t="shared" si="159"/>
        <v>9.1233761452519198E-7</v>
      </c>
      <c r="AT146" s="5">
        <f t="shared" si="160"/>
        <v>9.1233761452519198E-7</v>
      </c>
      <c r="AU146" s="6">
        <f t="shared" si="161"/>
        <v>5.2935775091700107E-3</v>
      </c>
      <c r="AV146" s="6">
        <f t="shared" si="162"/>
        <v>2.2011404195507247E-5</v>
      </c>
      <c r="AW146" s="6">
        <f t="shared" si="163"/>
        <v>4.0199798675984132E-2</v>
      </c>
      <c r="AX146" s="5">
        <f t="shared" si="164"/>
        <v>4.551538758934965E-2</v>
      </c>
      <c r="AY146" s="5">
        <v>4.5000000000000003E-5</v>
      </c>
      <c r="AZ146" s="5">
        <v>4.3122600000000004E-2</v>
      </c>
      <c r="BA146" s="10">
        <f t="shared" si="165"/>
        <v>30.06733333333333</v>
      </c>
      <c r="BB146" s="10">
        <f t="shared" si="166"/>
        <v>0.57229259946666666</v>
      </c>
      <c r="BC146" s="5">
        <f t="shared" si="167"/>
        <v>97.972583078832912</v>
      </c>
      <c r="BD146" s="5">
        <f t="shared" si="171"/>
        <v>97.972583078832912</v>
      </c>
      <c r="BE146" s="5">
        <f t="shared" si="168"/>
        <v>5.548801763691535</v>
      </c>
    </row>
    <row r="147" spans="7:57">
      <c r="G147" s="5">
        <v>262144</v>
      </c>
      <c r="H147" s="5">
        <v>13681</v>
      </c>
      <c r="I147" s="5">
        <v>676515</v>
      </c>
      <c r="J147" s="10">
        <f t="shared" si="134"/>
        <v>1353030</v>
      </c>
      <c r="K147" s="5">
        <v>513.64654499999995</v>
      </c>
      <c r="L147" s="10">
        <f t="shared" si="135"/>
        <v>4109.1723599999996</v>
      </c>
      <c r="M147" s="5">
        <f t="shared" si="136"/>
        <v>8.3917999999999999</v>
      </c>
      <c r="N147" s="5">
        <f t="shared" si="137"/>
        <v>13107200</v>
      </c>
      <c r="O147" s="11">
        <f t="shared" si="138"/>
        <v>329.27068554505712</v>
      </c>
      <c r="P147" s="11">
        <f t="shared" si="173"/>
        <v>1.3333333333333333</v>
      </c>
      <c r="Q147" s="6">
        <f t="shared" si="140"/>
        <v>5.5523918323560712E-5</v>
      </c>
      <c r="R147" s="6">
        <f t="shared" si="141"/>
        <v>7.0803208112225465E-7</v>
      </c>
      <c r="S147" s="5">
        <f t="shared" si="142"/>
        <v>5.623195040468297E-5</v>
      </c>
      <c r="T147" s="5">
        <f t="shared" si="143"/>
        <v>5.5523918323560712E-5</v>
      </c>
      <c r="U147" s="6">
        <f t="shared" si="144"/>
        <v>0</v>
      </c>
      <c r="V147" s="6">
        <f t="shared" si="145"/>
        <v>5.0226944978082272E-5</v>
      </c>
      <c r="W147" s="6">
        <f t="shared" si="146"/>
        <v>4.2111179429345905E-2</v>
      </c>
      <c r="X147" s="5">
        <f t="shared" si="147"/>
        <v>4.2161406374323987E-2</v>
      </c>
      <c r="Y147" s="5">
        <v>4.6999999999999997E-5</v>
      </c>
      <c r="Z147" s="5">
        <v>4.4776900000000001E-2</v>
      </c>
      <c r="AA147" s="10">
        <f t="shared" si="148"/>
        <v>28.787872340425533</v>
      </c>
      <c r="AB147" s="10">
        <f t="shared" si="149"/>
        <v>0.69943359319148934</v>
      </c>
      <c r="AC147" s="5">
        <f t="shared" si="150"/>
        <v>18.135996433107906</v>
      </c>
      <c r="AD147" s="5">
        <f t="shared" si="169"/>
        <v>19.642447669538239</v>
      </c>
      <c r="AE147" s="5">
        <f t="shared" si="170"/>
        <v>5.8411672663270897</v>
      </c>
      <c r="AG147" s="5">
        <v>262144</v>
      </c>
      <c r="AH147" s="5">
        <v>16782</v>
      </c>
      <c r="AI147" s="5">
        <v>671494</v>
      </c>
      <c r="AJ147" s="10">
        <f t="shared" si="151"/>
        <v>1342988</v>
      </c>
      <c r="AK147" s="5">
        <v>234.643383</v>
      </c>
      <c r="AL147" s="10">
        <f t="shared" si="152"/>
        <v>1877.147064</v>
      </c>
      <c r="AM147" s="5">
        <f t="shared" si="153"/>
        <v>8.3935680000000001</v>
      </c>
      <c r="AN147" s="5">
        <f t="shared" si="154"/>
        <v>13107200</v>
      </c>
      <c r="AO147" s="11">
        <f t="shared" si="155"/>
        <v>715.44101458850855</v>
      </c>
      <c r="AP147" s="11">
        <f t="shared" si="172"/>
        <v>1.3333333333333333</v>
      </c>
      <c r="AQ147" s="6">
        <f t="shared" si="157"/>
        <v>0</v>
      </c>
      <c r="AR147" s="6">
        <f t="shared" si="158"/>
        <v>5.320019479013929E-7</v>
      </c>
      <c r="AS147" s="5">
        <f t="shared" si="159"/>
        <v>5.320019479013929E-7</v>
      </c>
      <c r="AT147" s="5">
        <f t="shared" si="160"/>
        <v>5.320019479013929E-7</v>
      </c>
      <c r="AU147" s="6">
        <f t="shared" si="161"/>
        <v>5.254289315007956E-3</v>
      </c>
      <c r="AV147" s="6">
        <f t="shared" si="162"/>
        <v>1.2835281283616746E-5</v>
      </c>
      <c r="AW147" s="6">
        <f t="shared" si="163"/>
        <v>6.4319677881574611E-2</v>
      </c>
      <c r="AX147" s="5">
        <f t="shared" si="164"/>
        <v>6.958680247786618E-2</v>
      </c>
      <c r="AY147" s="5">
        <v>7.2000000000000002E-5</v>
      </c>
      <c r="AZ147" s="5">
        <v>6.7271717647080009E-2</v>
      </c>
      <c r="BA147" s="10">
        <f t="shared" si="165"/>
        <v>18.65261111111111</v>
      </c>
      <c r="BB147" s="10">
        <f t="shared" si="166"/>
        <v>0.20857189600000001</v>
      </c>
      <c r="BC147" s="5">
        <f t="shared" si="167"/>
        <v>99.261108405692511</v>
      </c>
      <c r="BD147" s="5">
        <f t="shared" si="171"/>
        <v>99.261108405692511</v>
      </c>
      <c r="BE147" s="5">
        <f t="shared" si="168"/>
        <v>3.4413939642979505</v>
      </c>
    </row>
    <row r="148" spans="7:57">
      <c r="G148" s="5">
        <v>262144</v>
      </c>
      <c r="H148" s="5">
        <v>16782</v>
      </c>
      <c r="I148" s="5">
        <v>671494</v>
      </c>
      <c r="J148" s="10">
        <f t="shared" si="134"/>
        <v>1342988</v>
      </c>
      <c r="K148" s="5">
        <v>280.77648199999999</v>
      </c>
      <c r="L148" s="10">
        <f t="shared" si="135"/>
        <v>2246.2118559999999</v>
      </c>
      <c r="M148" s="5">
        <f t="shared" si="136"/>
        <v>8.3935680000000001</v>
      </c>
      <c r="N148" s="5">
        <f t="shared" si="137"/>
        <v>13107200</v>
      </c>
      <c r="O148" s="11">
        <f t="shared" si="138"/>
        <v>597.89017514650675</v>
      </c>
      <c r="P148" s="11">
        <f t="shared" si="173"/>
        <v>1.3333333333333333</v>
      </c>
      <c r="Q148" s="6">
        <f t="shared" si="140"/>
        <v>5.5111827543751544E-5</v>
      </c>
      <c r="R148" s="6">
        <f t="shared" si="141"/>
        <v>3.8703415571625284E-7</v>
      </c>
      <c r="S148" s="5">
        <f t="shared" si="142"/>
        <v>5.5498861699467798E-5</v>
      </c>
      <c r="T148" s="5">
        <f t="shared" si="143"/>
        <v>5.5111827543751544E-5</v>
      </c>
      <c r="U148" s="6">
        <f t="shared" si="144"/>
        <v>0</v>
      </c>
      <c r="V148" s="6">
        <f t="shared" si="145"/>
        <v>2.7455737899596908E-5</v>
      </c>
      <c r="W148" s="6">
        <f t="shared" si="146"/>
        <v>6.3614760414543822E-2</v>
      </c>
      <c r="X148" s="5">
        <f t="shared" si="147"/>
        <v>6.364221615244342E-2</v>
      </c>
      <c r="Y148" s="5">
        <v>7.1000000000000005E-5</v>
      </c>
      <c r="Z148" s="5">
        <v>6.6298964705874E-2</v>
      </c>
      <c r="AA148" s="10">
        <f t="shared" si="148"/>
        <v>18.915323943661971</v>
      </c>
      <c r="AB148" s="10">
        <f t="shared" si="149"/>
        <v>0.25309429363380281</v>
      </c>
      <c r="AC148" s="5">
        <f t="shared" si="150"/>
        <v>22.377707684856986</v>
      </c>
      <c r="AD148" s="5">
        <f t="shared" si="169"/>
        <v>21.832589155679162</v>
      </c>
      <c r="AE148" s="5">
        <f t="shared" si="170"/>
        <v>4.0072247963703047</v>
      </c>
      <c r="AG148" s="5">
        <v>262144</v>
      </c>
      <c r="AH148" s="5">
        <v>22835</v>
      </c>
      <c r="AI148" s="5">
        <v>663643</v>
      </c>
      <c r="AJ148" s="10">
        <f t="shared" si="151"/>
        <v>1327286</v>
      </c>
      <c r="AK148" s="5">
        <v>449.56431600000002</v>
      </c>
      <c r="AL148" s="10">
        <f t="shared" si="152"/>
        <v>3596.5145280000002</v>
      </c>
      <c r="AM148" s="5">
        <f t="shared" si="153"/>
        <v>8.4204159999999995</v>
      </c>
      <c r="AN148" s="5">
        <f t="shared" si="154"/>
        <v>13107200</v>
      </c>
      <c r="AO148" s="11">
        <f t="shared" si="155"/>
        <v>369.04786277565677</v>
      </c>
      <c r="AP148" s="11">
        <f t="shared" si="172"/>
        <v>1.3333333333333333</v>
      </c>
      <c r="AQ148" s="6">
        <f t="shared" si="157"/>
        <v>0</v>
      </c>
      <c r="AR148" s="6">
        <f t="shared" si="158"/>
        <v>1.0192876047093019E-6</v>
      </c>
      <c r="AS148" s="5">
        <f t="shared" si="159"/>
        <v>1.0192876047093019E-6</v>
      </c>
      <c r="AT148" s="5">
        <f t="shared" si="160"/>
        <v>1.0192876047093019E-6</v>
      </c>
      <c r="AU148" s="6">
        <f t="shared" si="161"/>
        <v>5.1928570082231933E-3</v>
      </c>
      <c r="AV148" s="6">
        <f t="shared" si="162"/>
        <v>2.4591720325378896E-5</v>
      </c>
      <c r="AW148" s="6">
        <f t="shared" si="163"/>
        <v>6.6106335600507229E-2</v>
      </c>
      <c r="AX148" s="5">
        <f t="shared" si="164"/>
        <v>7.1323784329055798E-2</v>
      </c>
      <c r="AY148" s="5">
        <v>7.3999999999999996E-5</v>
      </c>
      <c r="AZ148" s="5">
        <v>6.9891258823511992E-2</v>
      </c>
      <c r="BA148" s="10">
        <f t="shared" si="165"/>
        <v>17.936297297297298</v>
      </c>
      <c r="BB148" s="10">
        <f t="shared" si="166"/>
        <v>0.38881238140540547</v>
      </c>
      <c r="BC148" s="5">
        <f t="shared" si="167"/>
        <v>98.622584317960388</v>
      </c>
      <c r="BD148" s="5">
        <f t="shared" si="171"/>
        <v>98.622584317960388</v>
      </c>
      <c r="BE148" s="5">
        <f t="shared" si="168"/>
        <v>2.0496490257260782</v>
      </c>
    </row>
    <row r="149" spans="7:57">
      <c r="G149" s="5">
        <v>262144</v>
      </c>
      <c r="H149" s="5">
        <v>22835</v>
      </c>
      <c r="I149" s="5">
        <v>663643</v>
      </c>
      <c r="J149" s="10">
        <f t="shared" si="134"/>
        <v>1327286</v>
      </c>
      <c r="K149" s="5">
        <v>516.39193</v>
      </c>
      <c r="L149" s="10">
        <f t="shared" si="135"/>
        <v>4131.13544</v>
      </c>
      <c r="M149" s="5">
        <f t="shared" si="136"/>
        <v>8.4204159999999995</v>
      </c>
      <c r="N149" s="5">
        <f t="shared" si="137"/>
        <v>13107200</v>
      </c>
      <c r="O149" s="11">
        <f t="shared" si="138"/>
        <v>321.28842524707926</v>
      </c>
      <c r="P149" s="11">
        <f t="shared" si="173"/>
        <v>1.3333333333333333</v>
      </c>
      <c r="Q149" s="6">
        <f t="shared" si="140"/>
        <v>5.4467468907567165E-5</v>
      </c>
      <c r="R149" s="6">
        <f t="shared" si="141"/>
        <v>7.1181643570217667E-7</v>
      </c>
      <c r="S149" s="5">
        <f t="shared" si="142"/>
        <v>5.5179285343269339E-5</v>
      </c>
      <c r="T149" s="5">
        <f t="shared" si="143"/>
        <v>5.4467468907567165E-5</v>
      </c>
      <c r="U149" s="6">
        <f t="shared" si="144"/>
        <v>0</v>
      </c>
      <c r="V149" s="6">
        <f t="shared" si="145"/>
        <v>5.049540254424512E-5</v>
      </c>
      <c r="W149" s="6">
        <f t="shared" si="146"/>
        <v>6.6302708037693558E-2</v>
      </c>
      <c r="X149" s="5">
        <f t="shared" si="147"/>
        <v>6.6353203440237804E-2</v>
      </c>
      <c r="Y149" s="5">
        <v>7.3999999999999996E-5</v>
      </c>
      <c r="Z149" s="5">
        <v>7.0207911111143995E-2</v>
      </c>
      <c r="AA149" s="10">
        <f t="shared" si="148"/>
        <v>17.936297297297298</v>
      </c>
      <c r="AB149" s="10">
        <f t="shared" si="149"/>
        <v>0.44660923675675679</v>
      </c>
      <c r="AC149" s="5">
        <f t="shared" si="150"/>
        <v>26.395312287071391</v>
      </c>
      <c r="AD149" s="5">
        <f t="shared" si="169"/>
        <v>25.433398184771161</v>
      </c>
      <c r="AE149" s="5">
        <f t="shared" si="170"/>
        <v>5.4904178316940966</v>
      </c>
      <c r="AG149" s="5">
        <v>262144</v>
      </c>
      <c r="AH149" s="5">
        <v>9506</v>
      </c>
      <c r="AI149" s="5">
        <v>695234</v>
      </c>
      <c r="AJ149" s="10">
        <f t="shared" si="151"/>
        <v>1390468</v>
      </c>
      <c r="AK149" s="5">
        <v>373.166428</v>
      </c>
      <c r="AL149" s="10">
        <f t="shared" si="152"/>
        <v>2985.331424</v>
      </c>
      <c r="AM149" s="5">
        <f t="shared" si="153"/>
        <v>8.5329280000000001</v>
      </c>
      <c r="AN149" s="5">
        <f t="shared" si="154"/>
        <v>13107200</v>
      </c>
      <c r="AO149" s="11">
        <f t="shared" si="155"/>
        <v>465.76671146848184</v>
      </c>
      <c r="AP149" s="11">
        <f t="shared" si="172"/>
        <v>1.3333333333333333</v>
      </c>
      <c r="AQ149" s="6">
        <f t="shared" si="157"/>
        <v>0</v>
      </c>
      <c r="AR149" s="6">
        <f t="shared" si="158"/>
        <v>8.460722993727246E-7</v>
      </c>
      <c r="AS149" s="5">
        <f t="shared" si="159"/>
        <v>8.460722993727246E-7</v>
      </c>
      <c r="AT149" s="5">
        <f t="shared" si="160"/>
        <v>8.460722993727246E-7</v>
      </c>
      <c r="AU149" s="6">
        <f t="shared" si="161"/>
        <v>5.4400494682457943E-3</v>
      </c>
      <c r="AV149" s="6">
        <f t="shared" si="162"/>
        <v>2.0412662005399555E-5</v>
      </c>
      <c r="AW149" s="6">
        <f t="shared" si="163"/>
        <v>3.9306469816517815E-2</v>
      </c>
      <c r="AX149" s="5">
        <f t="shared" si="164"/>
        <v>4.4766931946769006E-2</v>
      </c>
      <c r="AY149" s="5">
        <v>4.3999999999999999E-5</v>
      </c>
      <c r="AZ149" s="5">
        <v>4.224352E-2</v>
      </c>
      <c r="BA149" s="10">
        <f t="shared" si="165"/>
        <v>31.601545454545455</v>
      </c>
      <c r="BB149" s="10">
        <f t="shared" si="166"/>
        <v>0.54278753163636362</v>
      </c>
      <c r="BC149" s="5">
        <f t="shared" si="167"/>
        <v>98.07710841051653</v>
      </c>
      <c r="BD149" s="5">
        <f t="shared" si="171"/>
        <v>98.07710841051653</v>
      </c>
      <c r="BE149" s="5">
        <f t="shared" si="168"/>
        <v>5.9734888256684258</v>
      </c>
    </row>
    <row r="150" spans="7:57">
      <c r="G150" s="5">
        <v>262144</v>
      </c>
      <c r="H150" s="5">
        <v>9506</v>
      </c>
      <c r="I150" s="5">
        <v>695234</v>
      </c>
      <c r="J150" s="10">
        <f t="shared" si="134"/>
        <v>1390468</v>
      </c>
      <c r="K150" s="5">
        <v>513.36139300000002</v>
      </c>
      <c r="L150" s="10">
        <f t="shared" si="135"/>
        <v>4106.8911440000002</v>
      </c>
      <c r="M150" s="5">
        <f t="shared" si="136"/>
        <v>8.5329280000000001</v>
      </c>
      <c r="N150" s="5">
        <f t="shared" si="137"/>
        <v>13107200</v>
      </c>
      <c r="O150" s="11">
        <f t="shared" si="138"/>
        <v>338.5694802335866</v>
      </c>
      <c r="P150" s="11">
        <f t="shared" si="173"/>
        <v>1.3333333333333333</v>
      </c>
      <c r="Q150" s="6">
        <f t="shared" si="140"/>
        <v>5.7060251186983891E-5</v>
      </c>
      <c r="R150" s="6">
        <f t="shared" si="141"/>
        <v>7.0763901556781561E-7</v>
      </c>
      <c r="S150" s="5">
        <f t="shared" si="142"/>
        <v>5.7767890202551706E-5</v>
      </c>
      <c r="T150" s="5">
        <f t="shared" si="143"/>
        <v>5.7060251186983891E-5</v>
      </c>
      <c r="U150" s="6">
        <f t="shared" si="144"/>
        <v>0</v>
      </c>
      <c r="V150" s="6">
        <f t="shared" si="145"/>
        <v>5.0199061380005338E-5</v>
      </c>
      <c r="W150" s="6">
        <f t="shared" si="146"/>
        <v>4.1215196888295995E-2</v>
      </c>
      <c r="X150" s="5">
        <f t="shared" si="147"/>
        <v>4.1265395949676001E-2</v>
      </c>
      <c r="Y150" s="5">
        <v>4.6E-5</v>
      </c>
      <c r="Z150" s="5">
        <v>4.3901019999999999E-2</v>
      </c>
      <c r="AA150" s="10">
        <f t="shared" si="148"/>
        <v>30.227565217391305</v>
      </c>
      <c r="AB150" s="10">
        <f t="shared" si="149"/>
        <v>0.71424193808695646</v>
      </c>
      <c r="AC150" s="5">
        <f t="shared" si="150"/>
        <v>24.044024319530198</v>
      </c>
      <c r="AD150" s="5">
        <f t="shared" si="169"/>
        <v>25.58237000554719</v>
      </c>
      <c r="AE150" s="5">
        <f t="shared" si="170"/>
        <v>6.0035599408031937</v>
      </c>
      <c r="AG150" s="5">
        <v>262144</v>
      </c>
      <c r="AH150" s="5">
        <v>82654</v>
      </c>
      <c r="AI150" s="5">
        <v>574458</v>
      </c>
      <c r="AJ150" s="10">
        <f t="shared" si="151"/>
        <v>1148916</v>
      </c>
      <c r="AK150" s="5">
        <v>449.42627299999998</v>
      </c>
      <c r="AL150" s="10">
        <f t="shared" si="152"/>
        <v>3595.4101839999998</v>
      </c>
      <c r="AM150" s="5">
        <f t="shared" si="153"/>
        <v>8.546576</v>
      </c>
      <c r="AN150" s="5">
        <f t="shared" si="154"/>
        <v>13107200</v>
      </c>
      <c r="AO150" s="11">
        <f t="shared" si="155"/>
        <v>319.55074419959425</v>
      </c>
      <c r="AP150" s="11">
        <f t="shared" si="172"/>
        <v>1.3333333333333333</v>
      </c>
      <c r="AQ150" s="6">
        <f t="shared" si="157"/>
        <v>0</v>
      </c>
      <c r="AR150" s="6">
        <f t="shared" si="158"/>
        <v>1.0189746227536412E-6</v>
      </c>
      <c r="AS150" s="5">
        <f t="shared" si="159"/>
        <v>1.0189746227536412E-6</v>
      </c>
      <c r="AT150" s="5">
        <f t="shared" si="160"/>
        <v>1.0189746227536412E-6</v>
      </c>
      <c r="AU150" s="6">
        <f t="shared" si="161"/>
        <v>4.4950044696167651E-3</v>
      </c>
      <c r="AV150" s="6">
        <f t="shared" si="162"/>
        <v>2.4584169203708293E-5</v>
      </c>
      <c r="AW150" s="6">
        <f t="shared" si="163"/>
        <v>6.7892993319439862E-2</v>
      </c>
      <c r="AX150" s="5">
        <f t="shared" si="164"/>
        <v>7.2412581958260336E-2</v>
      </c>
      <c r="AY150" s="5">
        <v>7.6000000000000004E-5</v>
      </c>
      <c r="AZ150" s="5">
        <v>7.4296755555564004E-2</v>
      </c>
      <c r="BA150" s="10">
        <f t="shared" si="165"/>
        <v>15.117315789473684</v>
      </c>
      <c r="BB150" s="10">
        <f t="shared" si="166"/>
        <v>0.37846422989473683</v>
      </c>
      <c r="BC150" s="5">
        <f t="shared" si="167"/>
        <v>98.659243917429421</v>
      </c>
      <c r="BD150" s="5">
        <f t="shared" si="171"/>
        <v>98.659243917429421</v>
      </c>
      <c r="BE150" s="5">
        <f t="shared" si="168"/>
        <v>2.5360106012900641</v>
      </c>
    </row>
    <row r="151" spans="7:57">
      <c r="G151" s="5">
        <v>262144</v>
      </c>
      <c r="H151" s="5">
        <v>82654</v>
      </c>
      <c r="I151" s="5">
        <v>574458</v>
      </c>
      <c r="J151" s="10">
        <f t="shared" si="134"/>
        <v>1148916</v>
      </c>
      <c r="K151" s="5">
        <v>509.63835899999998</v>
      </c>
      <c r="L151" s="10">
        <f t="shared" si="135"/>
        <v>4077.1068719999998</v>
      </c>
      <c r="M151" s="5">
        <f t="shared" si="136"/>
        <v>8.546576</v>
      </c>
      <c r="N151" s="5">
        <f t="shared" si="137"/>
        <v>13107200</v>
      </c>
      <c r="O151" s="11">
        <f t="shared" si="138"/>
        <v>281.79688099184074</v>
      </c>
      <c r="P151" s="11">
        <f t="shared" si="173"/>
        <v>1.3333333333333333</v>
      </c>
      <c r="Q151" s="6">
        <f t="shared" si="140"/>
        <v>4.7147748493848683E-5</v>
      </c>
      <c r="R151" s="6">
        <f t="shared" si="141"/>
        <v>7.0250702833502125E-7</v>
      </c>
      <c r="S151" s="5">
        <f t="shared" si="142"/>
        <v>4.7850255522183705E-5</v>
      </c>
      <c r="T151" s="5">
        <f t="shared" si="143"/>
        <v>4.7147748493848683E-5</v>
      </c>
      <c r="U151" s="6">
        <f t="shared" si="144"/>
        <v>0</v>
      </c>
      <c r="V151" s="6">
        <f t="shared" si="145"/>
        <v>4.9835004372925632E-5</v>
      </c>
      <c r="W151" s="6">
        <f t="shared" si="146"/>
        <v>6.1822795332443989E-2</v>
      </c>
      <c r="X151" s="5">
        <f t="shared" si="147"/>
        <v>6.1872630336816913E-2</v>
      </c>
      <c r="Y151" s="5">
        <v>6.8999999999999997E-5</v>
      </c>
      <c r="Z151" s="5">
        <v>6.7913681249999996E-2</v>
      </c>
      <c r="AA151" s="10">
        <f t="shared" si="148"/>
        <v>16.650956521739133</v>
      </c>
      <c r="AB151" s="10">
        <f t="shared" si="149"/>
        <v>0.4727080431304348</v>
      </c>
      <c r="AC151" s="5">
        <f t="shared" si="150"/>
        <v>31.669929719059876</v>
      </c>
      <c r="AD151" s="5">
        <f t="shared" si="169"/>
        <v>30.651803591038107</v>
      </c>
      <c r="AE151" s="5">
        <f t="shared" si="170"/>
        <v>8.8951898969297662</v>
      </c>
      <c r="AG151" s="5">
        <v>262144</v>
      </c>
      <c r="AH151" s="5">
        <v>22835</v>
      </c>
      <c r="AI151" s="5">
        <v>676439</v>
      </c>
      <c r="AJ151" s="10">
        <f t="shared" si="151"/>
        <v>1352878</v>
      </c>
      <c r="AK151" s="5">
        <v>440.02095800000001</v>
      </c>
      <c r="AL151" s="10">
        <f t="shared" si="152"/>
        <v>3520.1676640000001</v>
      </c>
      <c r="AM151" s="5">
        <f t="shared" si="153"/>
        <v>8.5739680000000007</v>
      </c>
      <c r="AN151" s="5">
        <f t="shared" si="154"/>
        <v>13107200</v>
      </c>
      <c r="AO151" s="11">
        <f t="shared" si="155"/>
        <v>384.3220349517988</v>
      </c>
      <c r="AP151" s="11">
        <f t="shared" si="172"/>
        <v>1.3333333333333333</v>
      </c>
      <c r="AQ151" s="6">
        <f t="shared" si="157"/>
        <v>0</v>
      </c>
      <c r="AR151" s="6">
        <f t="shared" si="158"/>
        <v>9.9765015224587419E-7</v>
      </c>
      <c r="AS151" s="5">
        <f t="shared" si="159"/>
        <v>9.9765015224587419E-7</v>
      </c>
      <c r="AT151" s="5">
        <f t="shared" si="160"/>
        <v>9.9765015224587419E-7</v>
      </c>
      <c r="AU151" s="6">
        <f t="shared" si="161"/>
        <v>5.2929828262868565E-3</v>
      </c>
      <c r="AV151" s="6">
        <f t="shared" si="162"/>
        <v>2.4069686919816147E-5</v>
      </c>
      <c r="AW151" s="6">
        <f t="shared" si="163"/>
        <v>6.1639691303175662E-2</v>
      </c>
      <c r="AX151" s="5">
        <f t="shared" si="164"/>
        <v>6.6956743816382336E-2</v>
      </c>
      <c r="AY151" s="5">
        <v>6.8999999999999997E-5</v>
      </c>
      <c r="AZ151" s="5">
        <v>6.5442187499999999E-2</v>
      </c>
      <c r="BA151" s="10">
        <f t="shared" si="165"/>
        <v>19.606927536231883</v>
      </c>
      <c r="BB151" s="10">
        <f t="shared" si="166"/>
        <v>0.40813538133333338</v>
      </c>
      <c r="BC151" s="5">
        <f t="shared" si="167"/>
        <v>98.554130214136421</v>
      </c>
      <c r="BD151" s="5">
        <f t="shared" si="171"/>
        <v>98.554130214136421</v>
      </c>
      <c r="BE151" s="5">
        <f t="shared" si="168"/>
        <v>2.3143424360353744</v>
      </c>
    </row>
    <row r="152" spans="7:57">
      <c r="G152" s="5">
        <v>262144</v>
      </c>
      <c r="H152" s="5">
        <v>22835</v>
      </c>
      <c r="I152" s="5">
        <v>676439</v>
      </c>
      <c r="J152" s="10">
        <f t="shared" si="134"/>
        <v>1352878</v>
      </c>
      <c r="K152" s="5">
        <v>558.42008999999996</v>
      </c>
      <c r="L152" s="10">
        <f t="shared" si="135"/>
        <v>4467.3607199999997</v>
      </c>
      <c r="M152" s="5">
        <f t="shared" si="136"/>
        <v>8.5739680000000007</v>
      </c>
      <c r="N152" s="5">
        <f t="shared" si="137"/>
        <v>13107200</v>
      </c>
      <c r="O152" s="11">
        <f t="shared" si="138"/>
        <v>302.83607812175956</v>
      </c>
      <c r="P152" s="11">
        <f t="shared" si="173"/>
        <v>1.3333333333333333</v>
      </c>
      <c r="Q152" s="6">
        <f t="shared" si="140"/>
        <v>5.5517680741552054E-5</v>
      </c>
      <c r="R152" s="6">
        <f t="shared" si="141"/>
        <v>7.6974982565720706E-7</v>
      </c>
      <c r="S152" s="5">
        <f t="shared" si="142"/>
        <v>5.6287430567209258E-5</v>
      </c>
      <c r="T152" s="5">
        <f t="shared" si="143"/>
        <v>5.5517680741552054E-5</v>
      </c>
      <c r="U152" s="6">
        <f t="shared" si="144"/>
        <v>0</v>
      </c>
      <c r="V152" s="6">
        <f t="shared" si="145"/>
        <v>5.4605127607907398E-5</v>
      </c>
      <c r="W152" s="6">
        <f t="shared" si="146"/>
        <v>6.2718777873493906E-2</v>
      </c>
      <c r="X152" s="5">
        <f t="shared" si="147"/>
        <v>6.2773383001101815E-2</v>
      </c>
      <c r="Y152" s="5">
        <v>6.9999999999999994E-5</v>
      </c>
      <c r="Z152" s="5">
        <v>6.6160937499999989E-2</v>
      </c>
      <c r="AA152" s="10">
        <f t="shared" si="148"/>
        <v>19.326828571428575</v>
      </c>
      <c r="AB152" s="10">
        <f t="shared" si="149"/>
        <v>0.5105555108571429</v>
      </c>
      <c r="AC152" s="5">
        <f t="shared" si="150"/>
        <v>20.689027512068488</v>
      </c>
      <c r="AD152" s="5">
        <f t="shared" si="169"/>
        <v>19.589384903986769</v>
      </c>
      <c r="AE152" s="5">
        <f t="shared" si="170"/>
        <v>5.1201730611785461</v>
      </c>
      <c r="AG152" s="5">
        <v>131072</v>
      </c>
      <c r="AH152" s="5">
        <v>87500</v>
      </c>
      <c r="AI152" s="5">
        <v>574962</v>
      </c>
      <c r="AJ152" s="10">
        <f t="shared" si="151"/>
        <v>1149924</v>
      </c>
      <c r="AK152" s="5">
        <v>304.342758</v>
      </c>
      <c r="AL152" s="10">
        <f t="shared" si="152"/>
        <v>2434.742064</v>
      </c>
      <c r="AM152" s="5">
        <f t="shared" si="153"/>
        <v>8.6495440000000006</v>
      </c>
      <c r="AN152" s="5">
        <f t="shared" si="154"/>
        <v>13107200</v>
      </c>
      <c r="AO152" s="11">
        <f t="shared" si="155"/>
        <v>472.29807912827022</v>
      </c>
      <c r="AP152" s="11">
        <f t="shared" si="172"/>
        <v>1.3333333333333333</v>
      </c>
      <c r="AQ152" s="6">
        <f t="shared" si="157"/>
        <v>0</v>
      </c>
      <c r="AR152" s="6">
        <f t="shared" si="158"/>
        <v>6.9002985729063675E-7</v>
      </c>
      <c r="AS152" s="5">
        <f t="shared" si="159"/>
        <v>6.9002985729063675E-7</v>
      </c>
      <c r="AT152" s="5">
        <f t="shared" si="160"/>
        <v>6.9002985729063675E-7</v>
      </c>
      <c r="AU152" s="6">
        <f t="shared" si="161"/>
        <v>4.4989481561050499E-3</v>
      </c>
      <c r="AV152" s="6">
        <f t="shared" si="162"/>
        <v>1.6647922714111655E-5</v>
      </c>
      <c r="AW152" s="6">
        <f t="shared" si="163"/>
        <v>7.8612939633035631E-2</v>
      </c>
      <c r="AX152" s="5">
        <f t="shared" si="164"/>
        <v>8.3128535711854787E-2</v>
      </c>
      <c r="AY152" s="5">
        <v>8.7999999999999998E-5</v>
      </c>
      <c r="AZ152" s="5">
        <v>8.2995733333303998E-2</v>
      </c>
      <c r="BA152" s="10">
        <f t="shared" si="165"/>
        <v>13.067318181818182</v>
      </c>
      <c r="BB152" s="10">
        <f t="shared" si="166"/>
        <v>0.22134018763636365</v>
      </c>
      <c r="BC152" s="5">
        <f t="shared" si="167"/>
        <v>99.215875162169738</v>
      </c>
      <c r="BD152" s="5">
        <f t="shared" si="171"/>
        <v>99.215875162169738</v>
      </c>
      <c r="BE152" s="5">
        <f t="shared" si="168"/>
        <v>0.16001109119364712</v>
      </c>
    </row>
    <row r="153" spans="7:57">
      <c r="G153" s="5">
        <v>262144</v>
      </c>
      <c r="H153" s="5">
        <v>87500</v>
      </c>
      <c r="I153" s="5">
        <v>574962</v>
      </c>
      <c r="J153" s="10">
        <f t="shared" si="134"/>
        <v>1149924</v>
      </c>
      <c r="K153" s="5">
        <v>304.80748399999999</v>
      </c>
      <c r="L153" s="10">
        <f t="shared" si="135"/>
        <v>2438.4598719999999</v>
      </c>
      <c r="M153" s="5">
        <f t="shared" si="136"/>
        <v>8.6495440000000006</v>
      </c>
      <c r="N153" s="5">
        <f t="shared" si="137"/>
        <v>13107200</v>
      </c>
      <c r="O153" s="11">
        <f t="shared" si="138"/>
        <v>471.57798789481166</v>
      </c>
      <c r="P153" s="11">
        <f t="shared" si="173"/>
        <v>1.3333333333333333</v>
      </c>
      <c r="Q153" s="6">
        <f t="shared" si="140"/>
        <v>4.7189113511379812E-5</v>
      </c>
      <c r="R153" s="6">
        <f t="shared" si="141"/>
        <v>4.2015950333737441E-7</v>
      </c>
      <c r="S153" s="5">
        <f t="shared" si="142"/>
        <v>4.7609273014717188E-5</v>
      </c>
      <c r="T153" s="5">
        <f t="shared" si="143"/>
        <v>4.7189113511379812E-5</v>
      </c>
      <c r="U153" s="6">
        <f t="shared" si="144"/>
        <v>0</v>
      </c>
      <c r="V153" s="6">
        <f t="shared" si="145"/>
        <v>2.9805610252426974E-5</v>
      </c>
      <c r="W153" s="6">
        <f t="shared" si="146"/>
        <v>6.8094673119793392E-2</v>
      </c>
      <c r="X153" s="5">
        <f t="shared" si="147"/>
        <v>6.8124478730045818E-2</v>
      </c>
      <c r="Y153" s="5">
        <v>7.6000000000000004E-5</v>
      </c>
      <c r="Z153" s="5">
        <v>7.2634888888872012E-2</v>
      </c>
      <c r="AA153" s="10">
        <f t="shared" si="148"/>
        <v>15.13057894736842</v>
      </c>
      <c r="AB153" s="10">
        <f t="shared" si="149"/>
        <v>0.2566799865263158</v>
      </c>
      <c r="AC153" s="5">
        <f t="shared" si="150"/>
        <v>37.909061169237091</v>
      </c>
      <c r="AD153" s="5">
        <f t="shared" si="169"/>
        <v>37.356219717477387</v>
      </c>
      <c r="AE153" s="5">
        <f t="shared" si="170"/>
        <v>6.209702014863562</v>
      </c>
      <c r="AG153" s="5">
        <v>262144</v>
      </c>
      <c r="AH153" s="5">
        <v>74752</v>
      </c>
      <c r="AI153" s="5">
        <v>596992</v>
      </c>
      <c r="AJ153" s="10">
        <f t="shared" si="151"/>
        <v>1193984</v>
      </c>
      <c r="AK153" s="5">
        <v>430.93077099999999</v>
      </c>
      <c r="AL153" s="10">
        <f t="shared" si="152"/>
        <v>3447.4461679999999</v>
      </c>
      <c r="AM153" s="5">
        <f t="shared" si="153"/>
        <v>8.658944</v>
      </c>
      <c r="AN153" s="5">
        <f t="shared" si="154"/>
        <v>13107200</v>
      </c>
      <c r="AO153" s="11">
        <f t="shared" si="155"/>
        <v>346.33869299623535</v>
      </c>
      <c r="AP153" s="11">
        <f t="shared" si="172"/>
        <v>1.3333333333333333</v>
      </c>
      <c r="AQ153" s="6">
        <f t="shared" si="157"/>
        <v>0</v>
      </c>
      <c r="AR153" s="6">
        <f t="shared" si="158"/>
        <v>9.770401647450211E-7</v>
      </c>
      <c r="AS153" s="5">
        <f t="shared" si="159"/>
        <v>9.770401647450211E-7</v>
      </c>
      <c r="AT153" s="5">
        <f t="shared" si="160"/>
        <v>9.770401647450211E-7</v>
      </c>
      <c r="AU153" s="6">
        <f t="shared" si="161"/>
        <v>4.6713279444719228E-3</v>
      </c>
      <c r="AV153" s="6">
        <f t="shared" si="162"/>
        <v>2.3572442524623991E-5</v>
      </c>
      <c r="AW153" s="6">
        <f t="shared" si="163"/>
        <v>5.6279718146377777E-2</v>
      </c>
      <c r="AX153" s="5">
        <f t="shared" si="164"/>
        <v>6.0974618533374325E-2</v>
      </c>
      <c r="AY153" s="5">
        <v>6.3E-5</v>
      </c>
      <c r="AZ153" s="5">
        <v>6.0995760000021E-2</v>
      </c>
      <c r="BA153" s="10">
        <f t="shared" si="165"/>
        <v>18.952126984126984</v>
      </c>
      <c r="BB153" s="10">
        <f t="shared" si="166"/>
        <v>0.43777094196825395</v>
      </c>
      <c r="BC153" s="5">
        <f t="shared" si="167"/>
        <v>98.449142595642812</v>
      </c>
      <c r="BD153" s="5">
        <f t="shared" si="171"/>
        <v>98.449142595642812</v>
      </c>
      <c r="BE153" s="5">
        <f t="shared" si="168"/>
        <v>3.4660551236131348E-2</v>
      </c>
    </row>
    <row r="154" spans="7:57">
      <c r="G154" s="5">
        <v>262144</v>
      </c>
      <c r="H154" s="5">
        <v>74752</v>
      </c>
      <c r="I154" s="5">
        <v>596992</v>
      </c>
      <c r="J154" s="10">
        <f t="shared" si="134"/>
        <v>1193984</v>
      </c>
      <c r="K154" s="5">
        <v>534.73873900000001</v>
      </c>
      <c r="L154" s="10">
        <f t="shared" si="135"/>
        <v>4277.9099120000001</v>
      </c>
      <c r="M154" s="5">
        <f t="shared" si="136"/>
        <v>8.658944</v>
      </c>
      <c r="N154" s="5">
        <f t="shared" si="137"/>
        <v>13107200</v>
      </c>
      <c r="O154" s="11">
        <f t="shared" si="138"/>
        <v>279.10452173168625</v>
      </c>
      <c r="P154" s="11">
        <f t="shared" si="173"/>
        <v>1.3333333333333333</v>
      </c>
      <c r="Q154" s="6">
        <f t="shared" si="140"/>
        <v>4.8997191559417246E-5</v>
      </c>
      <c r="R154" s="6">
        <f t="shared" si="141"/>
        <v>7.3710645173493809E-7</v>
      </c>
      <c r="S154" s="5">
        <f t="shared" si="142"/>
        <v>4.9734298011152182E-5</v>
      </c>
      <c r="T154" s="5">
        <f t="shared" si="143"/>
        <v>4.8997191559417246E-5</v>
      </c>
      <c r="U154" s="6">
        <f t="shared" si="144"/>
        <v>0</v>
      </c>
      <c r="V154" s="6">
        <f t="shared" si="145"/>
        <v>5.2289445890076218E-5</v>
      </c>
      <c r="W154" s="6">
        <f t="shared" si="146"/>
        <v>5.1071004839845037E-2</v>
      </c>
      <c r="X154" s="5">
        <f t="shared" si="147"/>
        <v>5.1123294285735116E-2</v>
      </c>
      <c r="Y154" s="5">
        <v>5.7000000000000003E-5</v>
      </c>
      <c r="Z154" s="5">
        <v>5.5962161538444001E-2</v>
      </c>
      <c r="AA154" s="10">
        <f t="shared" si="148"/>
        <v>20.947087719298246</v>
      </c>
      <c r="AB154" s="10">
        <f t="shared" si="149"/>
        <v>0.60040840870175438</v>
      </c>
      <c r="AC154" s="5">
        <f t="shared" si="150"/>
        <v>14.040014808039924</v>
      </c>
      <c r="AD154" s="5">
        <f t="shared" si="169"/>
        <v>12.74684559446986</v>
      </c>
      <c r="AE154" s="5">
        <f t="shared" si="170"/>
        <v>8.6466768253487789</v>
      </c>
      <c r="AG154" s="5">
        <v>262144</v>
      </c>
      <c r="AH154" s="5">
        <v>47430</v>
      </c>
      <c r="AI154" s="5">
        <v>656616</v>
      </c>
      <c r="AJ154" s="10">
        <f t="shared" si="151"/>
        <v>1313232</v>
      </c>
      <c r="AK154" s="5">
        <v>387.21041100000002</v>
      </c>
      <c r="AL154" s="10">
        <f t="shared" si="152"/>
        <v>3097.6832880000002</v>
      </c>
      <c r="AM154" s="5">
        <f t="shared" si="153"/>
        <v>8.8279920000000001</v>
      </c>
      <c r="AN154" s="5">
        <f t="shared" si="154"/>
        <v>13107200</v>
      </c>
      <c r="AO154" s="11">
        <f t="shared" si="155"/>
        <v>423.94004741778491</v>
      </c>
      <c r="AP154" s="11">
        <f t="shared" si="172"/>
        <v>1.3333333333333333</v>
      </c>
      <c r="AQ154" s="6">
        <f t="shared" si="157"/>
        <v>0</v>
      </c>
      <c r="AR154" s="6">
        <f t="shared" si="158"/>
        <v>8.7791392310303901E-7</v>
      </c>
      <c r="AS154" s="5">
        <f t="shared" si="159"/>
        <v>8.7791392310303901E-7</v>
      </c>
      <c r="AT154" s="5">
        <f t="shared" si="160"/>
        <v>8.7791392310303901E-7</v>
      </c>
      <c r="AU154" s="6">
        <f t="shared" si="161"/>
        <v>5.1378723158557842E-3</v>
      </c>
      <c r="AV154" s="6">
        <f t="shared" si="162"/>
        <v>2.1180885126983735E-5</v>
      </c>
      <c r="AW154" s="6">
        <f t="shared" si="163"/>
        <v>5.6279718146377777E-2</v>
      </c>
      <c r="AX154" s="5">
        <f t="shared" si="164"/>
        <v>6.1438771347360546E-2</v>
      </c>
      <c r="AY154" s="5">
        <v>6.3E-5</v>
      </c>
      <c r="AZ154" s="5">
        <v>6.1029360000000005E-2</v>
      </c>
      <c r="BA154" s="10">
        <f t="shared" si="165"/>
        <v>20.844952380952382</v>
      </c>
      <c r="BB154" s="10">
        <f t="shared" si="166"/>
        <v>0.393356608</v>
      </c>
      <c r="BC154" s="5">
        <f t="shared" si="167"/>
        <v>98.60648583634439</v>
      </c>
      <c r="BD154" s="5">
        <f t="shared" si="171"/>
        <v>98.60648583634439</v>
      </c>
      <c r="BE154" s="5">
        <f t="shared" si="168"/>
        <v>0.67084325865541028</v>
      </c>
    </row>
    <row r="155" spans="7:57">
      <c r="G155" s="5">
        <v>262144</v>
      </c>
      <c r="H155" s="5">
        <v>47430</v>
      </c>
      <c r="I155" s="5">
        <v>656616</v>
      </c>
      <c r="J155" s="10">
        <f t="shared" si="134"/>
        <v>1313232</v>
      </c>
      <c r="K155" s="5">
        <v>476.20901500000002</v>
      </c>
      <c r="L155" s="10">
        <f t="shared" si="135"/>
        <v>3809.6721200000002</v>
      </c>
      <c r="M155" s="5">
        <f t="shared" si="136"/>
        <v>8.8279920000000001</v>
      </c>
      <c r="N155" s="5">
        <f t="shared" si="137"/>
        <v>13107200</v>
      </c>
      <c r="O155" s="11">
        <f t="shared" si="138"/>
        <v>344.7099799234166</v>
      </c>
      <c r="P155" s="11">
        <f t="shared" si="173"/>
        <v>1.3333333333333333</v>
      </c>
      <c r="Q155" s="6">
        <f t="shared" si="140"/>
        <v>5.3890738792108295E-5</v>
      </c>
      <c r="R155" s="6">
        <f t="shared" si="141"/>
        <v>6.5642660935182386E-7</v>
      </c>
      <c r="S155" s="5">
        <f t="shared" si="142"/>
        <v>5.4547165401460118E-5</v>
      </c>
      <c r="T155" s="5">
        <f t="shared" si="143"/>
        <v>5.3890738792108295E-5</v>
      </c>
      <c r="U155" s="6">
        <f t="shared" si="144"/>
        <v>0</v>
      </c>
      <c r="V155" s="6">
        <f t="shared" si="145"/>
        <v>4.656611482604591E-5</v>
      </c>
      <c r="W155" s="6">
        <f t="shared" si="146"/>
        <v>5.1966987380894947E-2</v>
      </c>
      <c r="X155" s="5">
        <f t="shared" si="147"/>
        <v>5.2013553495720996E-2</v>
      </c>
      <c r="Y155" s="5">
        <v>5.8E-5</v>
      </c>
      <c r="Z155" s="5">
        <v>5.6211528571412005E-2</v>
      </c>
      <c r="AA155" s="10">
        <f t="shared" si="148"/>
        <v>22.641931034482759</v>
      </c>
      <c r="AB155" s="10">
        <f t="shared" si="149"/>
        <v>0.52547201655172415</v>
      </c>
      <c r="AC155" s="5">
        <f t="shared" si="150"/>
        <v>7.084933117054665</v>
      </c>
      <c r="AD155" s="5">
        <f t="shared" si="169"/>
        <v>5.9531631009308317</v>
      </c>
      <c r="AE155" s="5">
        <f t="shared" si="170"/>
        <v>7.4681745584588315</v>
      </c>
      <c r="AG155" s="5">
        <v>65536</v>
      </c>
      <c r="AH155" s="5">
        <v>67458</v>
      </c>
      <c r="AI155" s="5">
        <v>623970</v>
      </c>
      <c r="AJ155" s="10">
        <f t="shared" si="151"/>
        <v>1247940</v>
      </c>
      <c r="AK155" s="5">
        <v>320.16200300000003</v>
      </c>
      <c r="AL155" s="10">
        <f t="shared" si="152"/>
        <v>2561.2960240000002</v>
      </c>
      <c r="AM155" s="5">
        <f t="shared" si="153"/>
        <v>8.8368000000000002</v>
      </c>
      <c r="AN155" s="5">
        <f t="shared" si="154"/>
        <v>13107200</v>
      </c>
      <c r="AO155" s="11">
        <f t="shared" si="155"/>
        <v>487.22989779646019</v>
      </c>
      <c r="AP155" s="11"/>
      <c r="AQ155" s="6">
        <f t="shared" si="157"/>
        <v>0</v>
      </c>
      <c r="AR155" s="6">
        <f t="shared" si="158"/>
        <v>7.2589649476717447E-7</v>
      </c>
      <c r="AS155" s="5">
        <f t="shared" si="159"/>
        <v>7.2589649476717447E-7</v>
      </c>
      <c r="AT155" s="5">
        <f t="shared" si="160"/>
        <v>7.2589649476717447E-7</v>
      </c>
      <c r="AU155" s="6">
        <f t="shared" si="161"/>
        <v>4.8824247184420322E-3</v>
      </c>
      <c r="AV155" s="6">
        <f t="shared" si="162"/>
        <v>1.7513254847809407E-5</v>
      </c>
      <c r="AW155" s="6">
        <f t="shared" si="163"/>
        <v>0.14918591953087443</v>
      </c>
      <c r="AX155" s="5">
        <f t="shared" si="164"/>
        <v>0.15408585750416426</v>
      </c>
      <c r="AY155" s="5">
        <v>1.6699999999999999E-4</v>
      </c>
      <c r="AZ155" s="5">
        <v>0.15501125555553699</v>
      </c>
      <c r="BA155" s="10">
        <f t="shared" si="165"/>
        <v>7.4726946107784435</v>
      </c>
      <c r="BB155" s="10">
        <f t="shared" si="166"/>
        <v>0.1226968155209581</v>
      </c>
      <c r="BC155" s="5">
        <f t="shared" si="167"/>
        <v>99.565331440259172</v>
      </c>
      <c r="BD155" s="5">
        <f t="shared" si="171"/>
        <v>99.565331440259172</v>
      </c>
      <c r="BE155" s="5">
        <f t="shared" si="168"/>
        <v>0.59698764973952767</v>
      </c>
    </row>
    <row r="156" spans="7:57">
      <c r="G156" s="5">
        <v>262144</v>
      </c>
      <c r="H156" s="5">
        <v>47430</v>
      </c>
      <c r="I156" s="5">
        <v>656616</v>
      </c>
      <c r="J156" s="10">
        <f t="shared" si="134"/>
        <v>1313232</v>
      </c>
      <c r="K156" s="5">
        <v>492.52285799999999</v>
      </c>
      <c r="L156" s="10">
        <f t="shared" si="135"/>
        <v>3940.1828639999999</v>
      </c>
      <c r="M156" s="5">
        <f t="shared" si="136"/>
        <v>8.8279920000000001</v>
      </c>
      <c r="N156" s="5">
        <f t="shared" si="137"/>
        <v>13107200</v>
      </c>
      <c r="O156" s="11">
        <f t="shared" si="138"/>
        <v>333.29214539723961</v>
      </c>
      <c r="P156" s="11">
        <f t="shared" si="173"/>
        <v>1.3333333333333333</v>
      </c>
      <c r="Q156" s="6">
        <f t="shared" si="140"/>
        <v>5.3890738792108295E-5</v>
      </c>
      <c r="R156" s="6">
        <f t="shared" si="141"/>
        <v>6.7891429922890013E-7</v>
      </c>
      <c r="S156" s="5">
        <f t="shared" si="142"/>
        <v>5.4569653091337194E-5</v>
      </c>
      <c r="T156" s="5">
        <f t="shared" si="143"/>
        <v>5.3890738792108295E-5</v>
      </c>
      <c r="U156" s="6">
        <f t="shared" si="144"/>
        <v>0</v>
      </c>
      <c r="V156" s="6">
        <f t="shared" si="145"/>
        <v>4.8161364522005749E-5</v>
      </c>
      <c r="W156" s="6">
        <f t="shared" si="146"/>
        <v>5.2862969921944863E-2</v>
      </c>
      <c r="X156" s="5">
        <f t="shared" si="147"/>
        <v>5.2911131286466871E-2</v>
      </c>
      <c r="Y156" s="5">
        <v>5.8999999999999998E-5</v>
      </c>
      <c r="Z156" s="5">
        <v>5.7309649999999997E-2</v>
      </c>
      <c r="AA156" s="10">
        <f t="shared" si="148"/>
        <v>22.258169491525425</v>
      </c>
      <c r="AB156" s="10">
        <f t="shared" si="149"/>
        <v>0.5342620832542373</v>
      </c>
      <c r="AC156" s="5">
        <f t="shared" si="150"/>
        <v>8.659764759138481</v>
      </c>
      <c r="AD156" s="5">
        <f t="shared" si="169"/>
        <v>7.5090625570555982</v>
      </c>
      <c r="AE156" s="5">
        <f t="shared" si="170"/>
        <v>7.6750053673912255</v>
      </c>
      <c r="AG156" s="5">
        <v>32768</v>
      </c>
      <c r="AH156" s="5">
        <v>60012</v>
      </c>
      <c r="AI156" s="5">
        <v>640033</v>
      </c>
      <c r="AJ156" s="10">
        <f t="shared" si="151"/>
        <v>1280066</v>
      </c>
      <c r="AK156" s="5">
        <v>390.05264299999999</v>
      </c>
      <c r="AL156" s="10">
        <f t="shared" si="152"/>
        <v>3120.4211439999999</v>
      </c>
      <c r="AM156" s="5">
        <f t="shared" si="153"/>
        <v>8.8806360000000009</v>
      </c>
      <c r="AN156" s="5">
        <f t="shared" si="154"/>
        <v>13107200</v>
      </c>
      <c r="AO156" s="11">
        <f t="shared" si="155"/>
        <v>410.22219146967814</v>
      </c>
      <c r="AP156" s="11">
        <f t="shared" ref="AP156:AP182" si="174">4/3</f>
        <v>1.3333333333333333</v>
      </c>
      <c r="AQ156" s="6">
        <f t="shared" si="157"/>
        <v>0</v>
      </c>
      <c r="AR156" s="6">
        <f t="shared" si="158"/>
        <v>8.8435805521985073E-7</v>
      </c>
      <c r="AS156" s="5">
        <f t="shared" si="159"/>
        <v>8.8435805521985073E-7</v>
      </c>
      <c r="AT156" s="5">
        <f t="shared" si="160"/>
        <v>8.8435805521985073E-7</v>
      </c>
      <c r="AU156" s="6">
        <f t="shared" si="161"/>
        <v>5.0081140757065393E-3</v>
      </c>
      <c r="AV156" s="6">
        <f t="shared" si="162"/>
        <v>2.133635870875227E-5</v>
      </c>
      <c r="AW156" s="6">
        <f t="shared" si="163"/>
        <v>0.32695836256467092</v>
      </c>
      <c r="AX156" s="5">
        <f t="shared" si="164"/>
        <v>0.3319878129990862</v>
      </c>
      <c r="AY156" s="5">
        <v>3.6600000000000001E-4</v>
      </c>
      <c r="AZ156" s="5">
        <v>0.33261348000000002</v>
      </c>
      <c r="BA156" s="10">
        <f t="shared" si="165"/>
        <v>3.4974480874316942</v>
      </c>
      <c r="BB156" s="10">
        <f t="shared" si="166"/>
        <v>6.8205926644808734E-2</v>
      </c>
      <c r="BC156" s="5">
        <f t="shared" si="167"/>
        <v>99.758372116060158</v>
      </c>
      <c r="BD156" s="5">
        <f t="shared" si="171"/>
        <v>99.758372116060158</v>
      </c>
      <c r="BE156" s="5">
        <f t="shared" si="168"/>
        <v>0.18810632717405831</v>
      </c>
    </row>
    <row r="157" spans="7:57">
      <c r="G157" s="5">
        <v>65536</v>
      </c>
      <c r="H157" s="5">
        <v>67458</v>
      </c>
      <c r="I157" s="5">
        <v>623970</v>
      </c>
      <c r="J157" s="10">
        <f t="shared" si="134"/>
        <v>1247940</v>
      </c>
      <c r="K157" s="5">
        <v>414.20991500000002</v>
      </c>
      <c r="L157" s="10">
        <f t="shared" si="135"/>
        <v>3313.6793200000002</v>
      </c>
      <c r="M157" s="5">
        <f t="shared" si="136"/>
        <v>8.8368000000000002</v>
      </c>
      <c r="N157" s="5">
        <f t="shared" si="137"/>
        <v>13107200</v>
      </c>
      <c r="O157" s="11">
        <f t="shared" si="138"/>
        <v>376.60252531617931</v>
      </c>
      <c r="P157" s="11">
        <f t="shared" si="173"/>
        <v>1.3333333333333333</v>
      </c>
      <c r="Q157" s="6">
        <f t="shared" si="140"/>
        <v>5.1211369025597625E-5</v>
      </c>
      <c r="R157" s="6">
        <f t="shared" si="141"/>
        <v>5.709644326312411E-7</v>
      </c>
      <c r="S157" s="5">
        <f t="shared" si="142"/>
        <v>5.1782333458228864E-5</v>
      </c>
      <c r="T157" s="5">
        <f t="shared" si="143"/>
        <v>5.1211369025597625E-5</v>
      </c>
      <c r="U157" s="6">
        <f t="shared" si="144"/>
        <v>0</v>
      </c>
      <c r="V157" s="6">
        <f t="shared" si="145"/>
        <v>4.0503530711145225E-5</v>
      </c>
      <c r="W157" s="6">
        <f t="shared" si="146"/>
        <v>0.14604515419113581</v>
      </c>
      <c r="X157" s="5">
        <f t="shared" si="147"/>
        <v>0.14608565772184695</v>
      </c>
      <c r="Y157" s="5">
        <v>1.63E-4</v>
      </c>
      <c r="Z157" s="5">
        <v>0.15004149999999999</v>
      </c>
      <c r="AA157" s="10">
        <f t="shared" si="148"/>
        <v>7.6560736196319015</v>
      </c>
      <c r="AB157" s="10">
        <f t="shared" si="149"/>
        <v>0.16263456785276073</v>
      </c>
      <c r="AC157" s="5">
        <f t="shared" si="150"/>
        <v>68.581982192884894</v>
      </c>
      <c r="AD157" s="5">
        <f t="shared" si="169"/>
        <v>68.231697264890272</v>
      </c>
      <c r="AE157" s="5">
        <f t="shared" si="170"/>
        <v>2.6364987541133909</v>
      </c>
      <c r="AG157" s="5">
        <v>262144</v>
      </c>
      <c r="AH157" s="5">
        <v>14822</v>
      </c>
      <c r="AI157" s="5">
        <v>715804</v>
      </c>
      <c r="AJ157" s="10">
        <f t="shared" si="151"/>
        <v>1431608</v>
      </c>
      <c r="AK157" s="5">
        <v>396.93302199999999</v>
      </c>
      <c r="AL157" s="10">
        <f t="shared" si="152"/>
        <v>3175.464176</v>
      </c>
      <c r="AM157" s="5">
        <f t="shared" si="153"/>
        <v>8.8860880000000009</v>
      </c>
      <c r="AN157" s="5">
        <f t="shared" si="154"/>
        <v>13107200</v>
      </c>
      <c r="AO157" s="11">
        <f t="shared" si="155"/>
        <v>450.83424679138943</v>
      </c>
      <c r="AP157" s="11">
        <f t="shared" si="174"/>
        <v>1.3333333333333333</v>
      </c>
      <c r="AQ157" s="6">
        <f t="shared" si="157"/>
        <v>0</v>
      </c>
      <c r="AR157" s="6">
        <f t="shared" si="158"/>
        <v>8.9995779207797399E-7</v>
      </c>
      <c r="AS157" s="5">
        <f t="shared" si="159"/>
        <v>8.9995779207797399E-7</v>
      </c>
      <c r="AT157" s="5">
        <f t="shared" si="160"/>
        <v>8.9995779207797399E-7</v>
      </c>
      <c r="AU157" s="6">
        <f t="shared" si="161"/>
        <v>5.6010050854362883E-3</v>
      </c>
      <c r="AV157" s="6">
        <f t="shared" si="162"/>
        <v>2.1712723891839021E-5</v>
      </c>
      <c r="AW157" s="6">
        <f t="shared" si="163"/>
        <v>4.1093127535450441E-2</v>
      </c>
      <c r="AX157" s="5">
        <f t="shared" si="164"/>
        <v>4.6715845344778566E-2</v>
      </c>
      <c r="AY157" s="5">
        <v>4.6E-5</v>
      </c>
      <c r="AZ157" s="5">
        <v>4.4088240000000001E-2</v>
      </c>
      <c r="BA157" s="10">
        <f t="shared" si="165"/>
        <v>31.121913043478258</v>
      </c>
      <c r="BB157" s="10">
        <f t="shared" si="166"/>
        <v>0.55225463930434793</v>
      </c>
      <c r="BC157" s="5">
        <f t="shared" si="167"/>
        <v>98.043570017221796</v>
      </c>
      <c r="BD157" s="5">
        <f t="shared" si="171"/>
        <v>98.043570017221796</v>
      </c>
      <c r="BE157" s="5">
        <f t="shared" si="168"/>
        <v>5.9598780644874116</v>
      </c>
    </row>
    <row r="158" spans="7:57">
      <c r="G158" s="5">
        <v>32768</v>
      </c>
      <c r="H158" s="5">
        <v>60012</v>
      </c>
      <c r="I158" s="5">
        <v>640033</v>
      </c>
      <c r="J158" s="10">
        <f t="shared" si="134"/>
        <v>1280066</v>
      </c>
      <c r="K158" s="5">
        <v>521.15893600000004</v>
      </c>
      <c r="L158" s="10">
        <f t="shared" si="135"/>
        <v>4169.2714880000003</v>
      </c>
      <c r="M158" s="5">
        <f t="shared" si="136"/>
        <v>8.8806360000000009</v>
      </c>
      <c r="N158" s="5">
        <f t="shared" si="137"/>
        <v>13107200</v>
      </c>
      <c r="O158" s="11">
        <f t="shared" si="138"/>
        <v>307.02390182176595</v>
      </c>
      <c r="P158" s="11">
        <f t="shared" si="173"/>
        <v>1.3333333333333333</v>
      </c>
      <c r="Q158" s="6">
        <f t="shared" si="140"/>
        <v>5.2529714812507537E-5</v>
      </c>
      <c r="R158" s="6">
        <f t="shared" si="141"/>
        <v>7.1838747801085661E-7</v>
      </c>
      <c r="S158" s="5">
        <f t="shared" si="142"/>
        <v>5.3248102290518391E-5</v>
      </c>
      <c r="T158" s="5">
        <f t="shared" si="143"/>
        <v>5.2529714812507537E-5</v>
      </c>
      <c r="U158" s="6">
        <f t="shared" si="144"/>
        <v>0</v>
      </c>
      <c r="V158" s="6">
        <f t="shared" si="145"/>
        <v>5.0961544389066035E-5</v>
      </c>
      <c r="W158" s="6">
        <f t="shared" si="146"/>
        <v>0.3252416624011184</v>
      </c>
      <c r="X158" s="5">
        <f t="shared" si="147"/>
        <v>0.32529262394550745</v>
      </c>
      <c r="Y158" s="5">
        <v>3.6299999999999999E-4</v>
      </c>
      <c r="Z158" s="5">
        <v>0.32902682999999999</v>
      </c>
      <c r="AA158" s="10">
        <f t="shared" si="148"/>
        <v>3.5263526170798896</v>
      </c>
      <c r="AB158" s="10">
        <f t="shared" si="149"/>
        <v>9.1884771085399469E-2</v>
      </c>
      <c r="AC158" s="5">
        <f t="shared" si="150"/>
        <v>85.529004183882222</v>
      </c>
      <c r="AD158" s="5">
        <f t="shared" si="169"/>
        <v>85.331101297377856</v>
      </c>
      <c r="AE158" s="5">
        <f t="shared" si="170"/>
        <v>1.1349244845754796</v>
      </c>
      <c r="AG158" s="5">
        <v>131072</v>
      </c>
      <c r="AH158" s="5">
        <v>110355</v>
      </c>
      <c r="AI158" s="5">
        <v>556938</v>
      </c>
      <c r="AJ158" s="10">
        <f t="shared" si="151"/>
        <v>1113876</v>
      </c>
      <c r="AK158" s="5">
        <v>400.84642000000002</v>
      </c>
      <c r="AL158" s="10">
        <f t="shared" si="152"/>
        <v>3206.7713600000002</v>
      </c>
      <c r="AM158" s="5">
        <f t="shared" si="153"/>
        <v>8.8903560000000006</v>
      </c>
      <c r="AN158" s="5">
        <f t="shared" si="154"/>
        <v>13107200</v>
      </c>
      <c r="AO158" s="11">
        <f t="shared" si="155"/>
        <v>347.35123741406994</v>
      </c>
      <c r="AP158" s="11">
        <f t="shared" si="174"/>
        <v>1.3333333333333333</v>
      </c>
      <c r="AQ158" s="6">
        <f t="shared" si="157"/>
        <v>0</v>
      </c>
      <c r="AR158" s="6">
        <f t="shared" si="158"/>
        <v>9.0883055606686274E-7</v>
      </c>
      <c r="AS158" s="5">
        <f t="shared" si="159"/>
        <v>9.0883055606686274E-7</v>
      </c>
      <c r="AT158" s="5">
        <f t="shared" si="160"/>
        <v>9.0883055606686274E-7</v>
      </c>
      <c r="AU158" s="6">
        <f t="shared" si="161"/>
        <v>4.3579144155002142E-3</v>
      </c>
      <c r="AV158" s="6">
        <f t="shared" si="162"/>
        <v>2.192679156961685E-5</v>
      </c>
      <c r="AW158" s="6">
        <f t="shared" si="163"/>
        <v>7.3252966476237746E-2</v>
      </c>
      <c r="AX158" s="5">
        <f t="shared" si="164"/>
        <v>7.7632807683307575E-2</v>
      </c>
      <c r="AY158" s="5">
        <v>8.2000000000000001E-5</v>
      </c>
      <c r="AZ158" s="5">
        <v>7.9037750000000004E-2</v>
      </c>
      <c r="BA158" s="10">
        <f t="shared" si="165"/>
        <v>13.583853658536585</v>
      </c>
      <c r="BB158" s="10">
        <f t="shared" si="166"/>
        <v>0.31285574243902436</v>
      </c>
      <c r="BC158" s="5">
        <f t="shared" si="167"/>
        <v>98.891670053577002</v>
      </c>
      <c r="BD158" s="5">
        <f t="shared" si="171"/>
        <v>98.891670053577002</v>
      </c>
      <c r="BE158" s="5">
        <f t="shared" si="168"/>
        <v>1.7775585928147355</v>
      </c>
    </row>
    <row r="159" spans="7:57">
      <c r="G159" s="5">
        <v>262144</v>
      </c>
      <c r="H159" s="5">
        <v>14822</v>
      </c>
      <c r="I159" s="5">
        <v>715804</v>
      </c>
      <c r="J159" s="10">
        <f t="shared" si="134"/>
        <v>1431608</v>
      </c>
      <c r="K159" s="5">
        <v>548.65585699999997</v>
      </c>
      <c r="L159" s="10">
        <f t="shared" si="135"/>
        <v>4389.2468559999998</v>
      </c>
      <c r="M159" s="5">
        <f t="shared" si="136"/>
        <v>8.8860880000000009</v>
      </c>
      <c r="N159" s="5">
        <f t="shared" si="137"/>
        <v>13107200</v>
      </c>
      <c r="O159" s="11">
        <f t="shared" si="138"/>
        <v>326.16256204479015</v>
      </c>
      <c r="P159" s="11">
        <f t="shared" si="173"/>
        <v>1.3333333333333333</v>
      </c>
      <c r="Q159" s="6">
        <f t="shared" si="140"/>
        <v>5.8748502001697007E-5</v>
      </c>
      <c r="R159" s="6">
        <f t="shared" si="141"/>
        <v>7.5629039469471001E-7</v>
      </c>
      <c r="S159" s="5">
        <f t="shared" si="142"/>
        <v>5.9504792396391719E-5</v>
      </c>
      <c r="T159" s="5">
        <f t="shared" si="143"/>
        <v>5.8748502001697007E-5</v>
      </c>
      <c r="U159" s="6">
        <f t="shared" si="144"/>
        <v>0</v>
      </c>
      <c r="V159" s="6">
        <f t="shared" si="145"/>
        <v>5.3650331749903186E-5</v>
      </c>
      <c r="W159" s="6">
        <f t="shared" si="146"/>
        <v>4.0319214347246085E-2</v>
      </c>
      <c r="X159" s="5">
        <f t="shared" si="147"/>
        <v>4.0372864678995986E-2</v>
      </c>
      <c r="Y159" s="5">
        <v>4.5000000000000003E-5</v>
      </c>
      <c r="Z159" s="5">
        <v>4.3162200000000005E-2</v>
      </c>
      <c r="AA159" s="10">
        <f t="shared" si="148"/>
        <v>31.813511111111112</v>
      </c>
      <c r="AB159" s="10">
        <f t="shared" si="149"/>
        <v>0.78031055217777767</v>
      </c>
      <c r="AC159" s="5">
        <f t="shared" si="150"/>
        <v>30.552226670437786</v>
      </c>
      <c r="AD159" s="5">
        <f t="shared" si="169"/>
        <v>32.23287199198159</v>
      </c>
      <c r="AE159" s="5">
        <f t="shared" si="170"/>
        <v>6.4624493677431145</v>
      </c>
      <c r="AG159" s="5">
        <v>262144</v>
      </c>
      <c r="AH159" s="5">
        <v>9506</v>
      </c>
      <c r="AI159" s="5">
        <v>725054</v>
      </c>
      <c r="AJ159" s="10">
        <f t="shared" si="151"/>
        <v>1450108</v>
      </c>
      <c r="AK159" s="5">
        <v>427.39543900000001</v>
      </c>
      <c r="AL159" s="10">
        <f t="shared" si="152"/>
        <v>3419.1635120000001</v>
      </c>
      <c r="AM159" s="5">
        <f t="shared" si="153"/>
        <v>8.8907679999999996</v>
      </c>
      <c r="AN159" s="5">
        <f t="shared" si="154"/>
        <v>13107200</v>
      </c>
      <c r="AO159" s="11">
        <f t="shared" si="155"/>
        <v>424.11191945359059</v>
      </c>
      <c r="AP159" s="11">
        <f t="shared" si="174"/>
        <v>1.3333333333333333</v>
      </c>
      <c r="AQ159" s="6">
        <f t="shared" si="157"/>
        <v>0</v>
      </c>
      <c r="AR159" s="6">
        <f t="shared" si="158"/>
        <v>9.6902458175081347E-7</v>
      </c>
      <c r="AS159" s="5">
        <f t="shared" si="159"/>
        <v>9.6902458175081347E-7</v>
      </c>
      <c r="AT159" s="5">
        <f t="shared" si="160"/>
        <v>9.6902458175081347E-7</v>
      </c>
      <c r="AU159" s="6">
        <f t="shared" si="161"/>
        <v>5.6733842521359511E-3</v>
      </c>
      <c r="AV159" s="6">
        <f t="shared" si="162"/>
        <v>2.3379055521458549E-5</v>
      </c>
      <c r="AW159" s="6">
        <f t="shared" si="163"/>
        <v>4.1093127535450441E-2</v>
      </c>
      <c r="AX159" s="5">
        <f t="shared" si="164"/>
        <v>4.6789890843107848E-2</v>
      </c>
      <c r="AY159" s="5">
        <v>4.6E-5</v>
      </c>
      <c r="AZ159" s="5">
        <v>4.4312259999999999E-2</v>
      </c>
      <c r="BA159" s="10">
        <f t="shared" si="165"/>
        <v>31.524086956521739</v>
      </c>
      <c r="BB159" s="10">
        <f t="shared" si="166"/>
        <v>0.59463713252173911</v>
      </c>
      <c r="BC159" s="5">
        <f t="shared" si="167"/>
        <v>97.893424822280835</v>
      </c>
      <c r="BD159" s="5">
        <f t="shared" si="171"/>
        <v>97.893424822280835</v>
      </c>
      <c r="BE159" s="5">
        <f t="shared" si="168"/>
        <v>5.5912987581943439</v>
      </c>
    </row>
    <row r="160" spans="7:57">
      <c r="G160" s="5">
        <v>262144</v>
      </c>
      <c r="H160" s="5">
        <v>110355</v>
      </c>
      <c r="I160" s="5">
        <v>556938</v>
      </c>
      <c r="J160" s="10">
        <f t="shared" si="134"/>
        <v>1113876</v>
      </c>
      <c r="K160" s="5">
        <v>526.67197799999997</v>
      </c>
      <c r="L160" s="10">
        <f t="shared" si="135"/>
        <v>4213.3758239999997</v>
      </c>
      <c r="M160" s="5">
        <f t="shared" si="136"/>
        <v>8.8903560000000006</v>
      </c>
      <c r="N160" s="5">
        <f t="shared" si="137"/>
        <v>13107200</v>
      </c>
      <c r="O160" s="11">
        <f t="shared" si="138"/>
        <v>264.36663771012326</v>
      </c>
      <c r="P160" s="11">
        <f t="shared" si="173"/>
        <v>1.3333333333333333</v>
      </c>
      <c r="Q160" s="6">
        <f t="shared" si="140"/>
        <v>4.5709821693956907E-5</v>
      </c>
      <c r="R160" s="6">
        <f t="shared" si="141"/>
        <v>7.2598688783570874E-7</v>
      </c>
      <c r="S160" s="5">
        <f t="shared" si="142"/>
        <v>4.6435808581792619E-5</v>
      </c>
      <c r="T160" s="5">
        <f t="shared" si="143"/>
        <v>4.5709821693956907E-5</v>
      </c>
      <c r="U160" s="6">
        <f t="shared" si="144"/>
        <v>0</v>
      </c>
      <c r="V160" s="6">
        <f t="shared" si="145"/>
        <v>5.1500637389673781E-5</v>
      </c>
      <c r="W160" s="6">
        <f t="shared" si="146"/>
        <v>6.7198690578743461E-2</v>
      </c>
      <c r="X160" s="5">
        <f t="shared" si="147"/>
        <v>6.725019121613314E-2</v>
      </c>
      <c r="Y160" s="5">
        <v>7.4999999999999993E-5</v>
      </c>
      <c r="Z160" s="5">
        <v>7.2922916666699991E-2</v>
      </c>
      <c r="AA160" s="10">
        <f t="shared" si="148"/>
        <v>14.851680000000002</v>
      </c>
      <c r="AB160" s="10">
        <f t="shared" si="149"/>
        <v>0.44942675455999997</v>
      </c>
      <c r="AC160" s="5">
        <f t="shared" si="150"/>
        <v>39.053571074724118</v>
      </c>
      <c r="AD160" s="5">
        <f t="shared" si="169"/>
        <v>38.085588557609832</v>
      </c>
      <c r="AE160" s="5">
        <f t="shared" si="170"/>
        <v>7.7790709832609899</v>
      </c>
      <c r="AG160" s="5">
        <v>131072</v>
      </c>
      <c r="AH160" s="5">
        <v>9728</v>
      </c>
      <c r="AI160" s="5">
        <v>725144</v>
      </c>
      <c r="AJ160" s="10">
        <f t="shared" si="151"/>
        <v>1450288</v>
      </c>
      <c r="AK160" s="5">
        <v>278.654381</v>
      </c>
      <c r="AL160" s="10">
        <f t="shared" si="152"/>
        <v>2229.235048</v>
      </c>
      <c r="AM160" s="5">
        <f t="shared" si="153"/>
        <v>8.8962880000000002</v>
      </c>
      <c r="AN160" s="5">
        <f t="shared" si="154"/>
        <v>13107200</v>
      </c>
      <c r="AO160" s="11">
        <f t="shared" si="155"/>
        <v>650.57652906594706</v>
      </c>
      <c r="AP160" s="11">
        <f t="shared" si="174"/>
        <v>1.3333333333333333</v>
      </c>
      <c r="AQ160" s="6">
        <f t="shared" si="157"/>
        <v>0</v>
      </c>
      <c r="AR160" s="6">
        <f t="shared" si="158"/>
        <v>6.3178714689455731E-7</v>
      </c>
      <c r="AS160" s="5">
        <f t="shared" si="159"/>
        <v>6.3178714689455731E-7</v>
      </c>
      <c r="AT160" s="5">
        <f t="shared" si="160"/>
        <v>6.3178714689455731E-7</v>
      </c>
      <c r="AU160" s="6">
        <f t="shared" si="161"/>
        <v>5.6740884818660018E-3</v>
      </c>
      <c r="AV160" s="6">
        <f t="shared" si="162"/>
        <v>1.5242736936873731E-5</v>
      </c>
      <c r="AW160" s="6">
        <f t="shared" si="163"/>
        <v>0.1089861208548903</v>
      </c>
      <c r="AX160" s="5">
        <f t="shared" si="164"/>
        <v>0.11467545207369317</v>
      </c>
      <c r="AY160" s="5">
        <v>1.22E-4</v>
      </c>
      <c r="AZ160" s="5">
        <v>0.112669614285662</v>
      </c>
      <c r="BA160" s="10">
        <f t="shared" si="165"/>
        <v>11.887606557377049</v>
      </c>
      <c r="BB160" s="10">
        <f t="shared" si="166"/>
        <v>0.1461793474098361</v>
      </c>
      <c r="BC160" s="5">
        <f t="shared" si="167"/>
        <v>99.482141682873319</v>
      </c>
      <c r="BD160" s="5">
        <f t="shared" si="171"/>
        <v>99.482141682873319</v>
      </c>
      <c r="BE160" s="5">
        <f t="shared" si="168"/>
        <v>1.7802828213697324</v>
      </c>
    </row>
    <row r="161" spans="7:57">
      <c r="G161" s="5">
        <v>262144</v>
      </c>
      <c r="H161" s="5">
        <v>9506</v>
      </c>
      <c r="I161" s="5">
        <v>725054</v>
      </c>
      <c r="J161" s="10">
        <f t="shared" si="134"/>
        <v>1450108</v>
      </c>
      <c r="K161" s="5">
        <v>555.04249600000003</v>
      </c>
      <c r="L161" s="10">
        <f t="shared" si="135"/>
        <v>4440.3399680000002</v>
      </c>
      <c r="M161" s="5">
        <f t="shared" si="136"/>
        <v>8.8907679999999996</v>
      </c>
      <c r="N161" s="5">
        <f t="shared" si="137"/>
        <v>13107200</v>
      </c>
      <c r="O161" s="11">
        <f t="shared" si="138"/>
        <v>326.57589519055489</v>
      </c>
      <c r="P161" s="11">
        <f t="shared" si="173"/>
        <v>1.3333333333333333</v>
      </c>
      <c r="Q161" s="6">
        <f t="shared" si="140"/>
        <v>5.9507681390909277E-5</v>
      </c>
      <c r="R161" s="6">
        <f t="shared" si="141"/>
        <v>7.6509400750309877E-7</v>
      </c>
      <c r="S161" s="5">
        <f t="shared" si="142"/>
        <v>6.0272775398412377E-5</v>
      </c>
      <c r="T161" s="5">
        <f t="shared" si="143"/>
        <v>5.9507681390909277E-5</v>
      </c>
      <c r="U161" s="6">
        <f t="shared" si="144"/>
        <v>0</v>
      </c>
      <c r="V161" s="6">
        <f t="shared" si="145"/>
        <v>5.4274849463047499E-5</v>
      </c>
      <c r="W161" s="6">
        <f t="shared" si="146"/>
        <v>4.2111179429345905E-2</v>
      </c>
      <c r="X161" s="5">
        <f t="shared" si="147"/>
        <v>4.2165454278808953E-2</v>
      </c>
      <c r="Y161" s="5">
        <v>4.6999999999999997E-5</v>
      </c>
      <c r="Z161" s="5">
        <v>4.5028990909107995E-2</v>
      </c>
      <c r="AA161" s="10">
        <f t="shared" si="148"/>
        <v>30.853361702127664</v>
      </c>
      <c r="AB161" s="10">
        <f t="shared" si="149"/>
        <v>0.75580254774468092</v>
      </c>
      <c r="AC161" s="5">
        <f t="shared" si="150"/>
        <v>26.612088065764429</v>
      </c>
      <c r="AD161" s="5">
        <f t="shared" si="169"/>
        <v>28.239947656196556</v>
      </c>
      <c r="AE161" s="5">
        <f t="shared" si="170"/>
        <v>6.3593177916848136</v>
      </c>
      <c r="AG161" s="5">
        <v>65536</v>
      </c>
      <c r="AH161" s="5">
        <v>131072</v>
      </c>
      <c r="AI161" s="5">
        <v>524238</v>
      </c>
      <c r="AJ161" s="10">
        <f t="shared" si="151"/>
        <v>1048476</v>
      </c>
      <c r="AK161" s="5">
        <v>344.13362100000001</v>
      </c>
      <c r="AL161" s="10">
        <f t="shared" si="152"/>
        <v>2753.068968</v>
      </c>
      <c r="AM161" s="5">
        <f t="shared" si="153"/>
        <v>8.9122959999999996</v>
      </c>
      <c r="AN161" s="5">
        <f t="shared" si="154"/>
        <v>13107200</v>
      </c>
      <c r="AO161" s="11">
        <f t="shared" si="155"/>
        <v>380.83898812083811</v>
      </c>
      <c r="AP161" s="11">
        <f t="shared" si="174"/>
        <v>1.3333333333333333</v>
      </c>
      <c r="AQ161" s="6">
        <f t="shared" si="157"/>
        <v>0</v>
      </c>
      <c r="AR161" s="6">
        <f t="shared" si="158"/>
        <v>7.8024683402369661E-7</v>
      </c>
      <c r="AS161" s="5">
        <f t="shared" si="159"/>
        <v>7.8024683402369661E-7</v>
      </c>
      <c r="AT161" s="5">
        <f t="shared" si="160"/>
        <v>7.8024683402369661E-7</v>
      </c>
      <c r="AU161" s="6">
        <f t="shared" si="161"/>
        <v>4.1020442802484321E-3</v>
      </c>
      <c r="AV161" s="6">
        <f t="shared" si="162"/>
        <v>1.8824531798898241E-5</v>
      </c>
      <c r="AW161" s="6">
        <f t="shared" si="163"/>
        <v>0.14918591953087443</v>
      </c>
      <c r="AX161" s="5">
        <f t="shared" si="164"/>
        <v>0.15330678834292175</v>
      </c>
      <c r="AY161" s="5">
        <v>1.6699999999999999E-4</v>
      </c>
      <c r="AZ161" s="5">
        <v>0.152914477777852</v>
      </c>
      <c r="BA161" s="10">
        <f t="shared" si="165"/>
        <v>6.2782994011976054</v>
      </c>
      <c r="BB161" s="10">
        <f t="shared" si="166"/>
        <v>0.1318835433772455</v>
      </c>
      <c r="BC161" s="5">
        <f t="shared" si="167"/>
        <v>99.532786326931912</v>
      </c>
      <c r="BD161" s="5">
        <f t="shared" si="171"/>
        <v>99.532786326931912</v>
      </c>
      <c r="BE161" s="5">
        <f t="shared" si="168"/>
        <v>0.25655554056802971</v>
      </c>
    </row>
    <row r="162" spans="7:57">
      <c r="G162" s="5">
        <v>131072</v>
      </c>
      <c r="H162" s="5">
        <v>9728</v>
      </c>
      <c r="I162" s="5">
        <v>725144</v>
      </c>
      <c r="J162" s="10">
        <f t="shared" si="134"/>
        <v>1450288</v>
      </c>
      <c r="K162" s="5">
        <v>306.85850499999998</v>
      </c>
      <c r="L162" s="10">
        <f t="shared" si="135"/>
        <v>2454.8680399999998</v>
      </c>
      <c r="M162" s="5">
        <f t="shared" si="136"/>
        <v>8.8962880000000002</v>
      </c>
      <c r="N162" s="5">
        <f t="shared" si="137"/>
        <v>13107200</v>
      </c>
      <c r="O162" s="11">
        <f t="shared" si="138"/>
        <v>590.78043152168789</v>
      </c>
      <c r="P162" s="11">
        <f t="shared" si="173"/>
        <v>1.3333333333333333</v>
      </c>
      <c r="Q162" s="6">
        <f t="shared" si="140"/>
        <v>5.9515068001182696E-5</v>
      </c>
      <c r="R162" s="6">
        <f t="shared" si="141"/>
        <v>4.2298671726724801E-7</v>
      </c>
      <c r="S162" s="5">
        <f t="shared" si="142"/>
        <v>5.9938054718449946E-5</v>
      </c>
      <c r="T162" s="5">
        <f t="shared" si="143"/>
        <v>5.9515068001182696E-5</v>
      </c>
      <c r="U162" s="6">
        <f t="shared" si="144"/>
        <v>0</v>
      </c>
      <c r="V162" s="6">
        <f t="shared" si="145"/>
        <v>3.0006169411091015E-5</v>
      </c>
      <c r="W162" s="6">
        <f t="shared" si="146"/>
        <v>0.11289380017228903</v>
      </c>
      <c r="X162" s="5">
        <f t="shared" si="147"/>
        <v>0.11292380634170013</v>
      </c>
      <c r="Y162" s="5">
        <v>1.26E-4</v>
      </c>
      <c r="Z162" s="5">
        <v>0.11562515999999999</v>
      </c>
      <c r="AA162" s="10">
        <f t="shared" si="148"/>
        <v>11.510222222222222</v>
      </c>
      <c r="AB162" s="10">
        <f t="shared" si="149"/>
        <v>0.15586463746031745</v>
      </c>
      <c r="AC162" s="5">
        <f t="shared" si="150"/>
        <v>52.765819046680399</v>
      </c>
      <c r="AD162" s="5">
        <f t="shared" si="169"/>
        <v>52.430115302817491</v>
      </c>
      <c r="AE162" s="5">
        <f t="shared" si="170"/>
        <v>2.3363026337000208</v>
      </c>
      <c r="AG162" s="5">
        <v>131072</v>
      </c>
      <c r="AH162" s="5">
        <v>99190</v>
      </c>
      <c r="AI162" s="5">
        <v>578890</v>
      </c>
      <c r="AJ162" s="10">
        <f t="shared" si="151"/>
        <v>1157780</v>
      </c>
      <c r="AK162" s="5">
        <v>375.825851</v>
      </c>
      <c r="AL162" s="10">
        <f t="shared" si="152"/>
        <v>3006.606808</v>
      </c>
      <c r="AM162" s="5">
        <f t="shared" si="153"/>
        <v>8.9304799999999993</v>
      </c>
      <c r="AN162" s="5">
        <f t="shared" si="154"/>
        <v>13107200</v>
      </c>
      <c r="AO162" s="11">
        <f t="shared" si="155"/>
        <v>385.07861983128987</v>
      </c>
      <c r="AP162" s="11">
        <f t="shared" si="174"/>
        <v>1.3333333333333333</v>
      </c>
      <c r="AQ162" s="6">
        <f t="shared" si="157"/>
        <v>0</v>
      </c>
      <c r="AR162" s="6">
        <f t="shared" si="158"/>
        <v>8.5210195253491819E-7</v>
      </c>
      <c r="AS162" s="5">
        <f t="shared" si="159"/>
        <v>8.5210195253491819E-7</v>
      </c>
      <c r="AT162" s="5">
        <f t="shared" si="160"/>
        <v>8.5210195253491819E-7</v>
      </c>
      <c r="AU162" s="6">
        <f t="shared" si="161"/>
        <v>4.5296838714343774E-3</v>
      </c>
      <c r="AV162" s="6">
        <f t="shared" si="162"/>
        <v>2.0558135710307401E-5</v>
      </c>
      <c r="AW162" s="6">
        <f t="shared" si="163"/>
        <v>8.3079583930367198E-2</v>
      </c>
      <c r="AX162" s="5">
        <f t="shared" si="164"/>
        <v>8.7629825937511882E-2</v>
      </c>
      <c r="AY162" s="5">
        <v>9.2999999999999997E-5</v>
      </c>
      <c r="AZ162" s="5">
        <v>8.9661299999999999E-2</v>
      </c>
      <c r="BA162" s="10">
        <f t="shared" si="165"/>
        <v>12.449247311827957</v>
      </c>
      <c r="BB162" s="10">
        <f t="shared" si="166"/>
        <v>0.25863284369892475</v>
      </c>
      <c r="BC162" s="5">
        <f t="shared" si="167"/>
        <v>99.083761341360315</v>
      </c>
      <c r="BD162" s="5">
        <f t="shared" si="171"/>
        <v>99.083761341360315</v>
      </c>
      <c r="BE162" s="5">
        <f t="shared" si="168"/>
        <v>2.2657200626001601</v>
      </c>
    </row>
    <row r="163" spans="7:57">
      <c r="G163" s="5">
        <v>65536</v>
      </c>
      <c r="H163" s="5">
        <v>131072</v>
      </c>
      <c r="I163" s="5">
        <v>524238</v>
      </c>
      <c r="J163" s="10">
        <f t="shared" si="134"/>
        <v>1048476</v>
      </c>
      <c r="K163" s="5">
        <v>312.42607099999998</v>
      </c>
      <c r="L163" s="10">
        <f t="shared" si="135"/>
        <v>2499.4085679999998</v>
      </c>
      <c r="M163" s="5">
        <f t="shared" si="136"/>
        <v>8.9122959999999996</v>
      </c>
      <c r="N163" s="5">
        <f t="shared" si="137"/>
        <v>13107200</v>
      </c>
      <c r="O163" s="11">
        <f t="shared" si="138"/>
        <v>419.48963983866764</v>
      </c>
      <c r="P163" s="11">
        <f t="shared" si="173"/>
        <v>1.3333333333333333</v>
      </c>
      <c r="Q163" s="6">
        <f t="shared" si="140"/>
        <v>4.3026019961282191E-5</v>
      </c>
      <c r="R163" s="6">
        <f t="shared" si="141"/>
        <v>4.3066128527542083E-7</v>
      </c>
      <c r="S163" s="5">
        <f t="shared" si="142"/>
        <v>4.3456681246557611E-5</v>
      </c>
      <c r="T163" s="5">
        <f t="shared" si="143"/>
        <v>4.3026019961282191E-5</v>
      </c>
      <c r="U163" s="6">
        <f t="shared" si="144"/>
        <v>0</v>
      </c>
      <c r="V163" s="6">
        <f t="shared" si="145"/>
        <v>3.0550594042904396E-5</v>
      </c>
      <c r="W163" s="6">
        <f t="shared" si="146"/>
        <v>0.15052506689638537</v>
      </c>
      <c r="X163" s="5">
        <f t="shared" si="147"/>
        <v>0.15055561749042828</v>
      </c>
      <c r="Y163" s="5">
        <v>1.6799999999999999E-4</v>
      </c>
      <c r="Z163" s="5">
        <v>0.15515173333329599</v>
      </c>
      <c r="AA163" s="10">
        <f t="shared" si="148"/>
        <v>6.2409285714285714</v>
      </c>
      <c r="AB163" s="10">
        <f t="shared" si="149"/>
        <v>0.11901945561904761</v>
      </c>
      <c r="AC163" s="5">
        <f t="shared" si="150"/>
        <v>74.389273832570126</v>
      </c>
      <c r="AD163" s="5">
        <f t="shared" si="169"/>
        <v>74.132927829430002</v>
      </c>
      <c r="AE163" s="5">
        <f t="shared" si="170"/>
        <v>2.9623361235638641</v>
      </c>
      <c r="AG163" s="5">
        <v>262144</v>
      </c>
      <c r="AH163" s="5">
        <v>38098</v>
      </c>
      <c r="AI163" s="5">
        <v>684206</v>
      </c>
      <c r="AJ163" s="10">
        <f t="shared" si="151"/>
        <v>1368412</v>
      </c>
      <c r="AK163" s="5">
        <v>479.20558199999999</v>
      </c>
      <c r="AL163" s="10">
        <f t="shared" si="152"/>
        <v>3833.6446559999999</v>
      </c>
      <c r="AM163" s="5">
        <f t="shared" si="153"/>
        <v>8.9724319999999995</v>
      </c>
      <c r="AN163" s="5">
        <f t="shared" si="154"/>
        <v>13107200</v>
      </c>
      <c r="AO163" s="11">
        <f t="shared" si="155"/>
        <v>356.94805408172397</v>
      </c>
      <c r="AP163" s="11">
        <f t="shared" si="174"/>
        <v>1.3333333333333333</v>
      </c>
      <c r="AQ163" s="6">
        <f t="shared" si="157"/>
        <v>0</v>
      </c>
      <c r="AR163" s="6">
        <f t="shared" si="158"/>
        <v>1.0864926161980056E-6</v>
      </c>
      <c r="AS163" s="5">
        <f t="shared" si="159"/>
        <v>1.0864926161980056E-6</v>
      </c>
      <c r="AT163" s="5">
        <f t="shared" si="160"/>
        <v>1.0864926161980056E-6</v>
      </c>
      <c r="AU163" s="6">
        <f t="shared" si="161"/>
        <v>5.3537578519902386E-3</v>
      </c>
      <c r="AV163" s="6">
        <f t="shared" si="162"/>
        <v>2.6213133986604985E-5</v>
      </c>
      <c r="AW163" s="6">
        <f t="shared" si="163"/>
        <v>6.4319677881574611E-2</v>
      </c>
      <c r="AX163" s="5">
        <f t="shared" si="164"/>
        <v>6.969964886755145E-2</v>
      </c>
      <c r="AY163" s="5">
        <v>7.2000000000000002E-5</v>
      </c>
      <c r="AZ163" s="5">
        <v>6.8622749999999996E-2</v>
      </c>
      <c r="BA163" s="10">
        <f t="shared" si="165"/>
        <v>19.005722222222222</v>
      </c>
      <c r="BB163" s="10">
        <f t="shared" si="166"/>
        <v>0.42596051733333329</v>
      </c>
      <c r="BC163" s="5">
        <f t="shared" si="167"/>
        <v>98.490982477502769</v>
      </c>
      <c r="BD163" s="5">
        <f t="shared" si="171"/>
        <v>98.490982477502769</v>
      </c>
      <c r="BE163" s="5">
        <f t="shared" si="168"/>
        <v>1.5693029899726461</v>
      </c>
    </row>
    <row r="164" spans="7:57">
      <c r="G164" s="5">
        <v>131072</v>
      </c>
      <c r="H164" s="5">
        <v>99190</v>
      </c>
      <c r="I164" s="5">
        <v>578890</v>
      </c>
      <c r="J164" s="10">
        <f t="shared" ref="J164:J227" si="175">2*I164</f>
        <v>1157780</v>
      </c>
      <c r="K164" s="5">
        <v>511.12361900000002</v>
      </c>
      <c r="L164" s="10">
        <f t="shared" ref="L164:L227" si="176">K164*8</f>
        <v>4088.9889520000002</v>
      </c>
      <c r="M164" s="5">
        <f t="shared" ref="M164:M227" si="177">((I164+2*H164)*8+(H164+I164)*4)/1000000</f>
        <v>8.9304799999999993</v>
      </c>
      <c r="N164" s="5">
        <f t="shared" ref="N164:N227" si="178">100*2^20/8</f>
        <v>13107200</v>
      </c>
      <c r="O164" s="11">
        <f t="shared" ref="O164:O227" si="179">J164/L164</f>
        <v>283.14578825988474</v>
      </c>
      <c r="P164" s="11">
        <f t="shared" ref="P164:P195" si="180">4/3</f>
        <v>1.3333333333333333</v>
      </c>
      <c r="Q164" s="6">
        <f t="shared" ref="Q164:Q227" si="181">$B$31*J164</f>
        <v>4.7511498013090706E-5</v>
      </c>
      <c r="R164" s="6">
        <f t="shared" ref="R164:R227" si="182">$C$31*L164</f>
        <v>7.0455437341899848E-7</v>
      </c>
      <c r="S164" s="5">
        <f t="shared" ref="S164:S227" si="183">Q164+R164</f>
        <v>4.8216052386509702E-5</v>
      </c>
      <c r="T164" s="5">
        <f t="shared" ref="T164:T227" si="184">MAX(Q164,R164)</f>
        <v>4.7511498013090706E-5</v>
      </c>
      <c r="U164" s="6">
        <f t="shared" ref="U164:U227" si="185">$D$31*J164</f>
        <v>0</v>
      </c>
      <c r="V164" s="6">
        <f t="shared" ref="V164:V227" si="186">$E$31*L164</f>
        <v>4.9980240572846237E-5</v>
      </c>
      <c r="W164" s="6">
        <f t="shared" ref="W164:W227" si="187">Y164*$F$31</f>
        <v>7.5262533448192684E-2</v>
      </c>
      <c r="X164" s="5">
        <f t="shared" ref="X164:X227" si="188">SUM(U164:W164)</f>
        <v>7.5312513688765528E-2</v>
      </c>
      <c r="Y164" s="5">
        <v>8.3999999999999995E-5</v>
      </c>
      <c r="Z164" s="5">
        <v>8.1110399999999999E-2</v>
      </c>
      <c r="AA164" s="10">
        <f t="shared" ref="AA164:AA227" si="189">J164/Y164/1000000000</f>
        <v>13.783095238095239</v>
      </c>
      <c r="AB164" s="10">
        <f t="shared" ref="AB164:AB227" si="190">L164*8/Y164/1000000000</f>
        <v>0.38942751923809527</v>
      </c>
      <c r="AC164" s="5">
        <f t="shared" ref="AC164:AC227" si="191">ABS(T164-Y164)/ABS(Y164)*100</f>
        <v>43.438692841558677</v>
      </c>
      <c r="AD164" s="5">
        <f t="shared" si="169"/>
        <v>42.599937635107494</v>
      </c>
      <c r="AE164" s="5">
        <f t="shared" ref="AE164:AE227" si="192">ABS(X164-Z164)/ABS(Z164)*100</f>
        <v>7.1481416824901247</v>
      </c>
      <c r="AG164" s="5">
        <v>131072</v>
      </c>
      <c r="AH164" s="5">
        <v>86916</v>
      </c>
      <c r="AI164" s="5">
        <v>605045</v>
      </c>
      <c r="AJ164" s="10">
        <f t="shared" ref="AJ164:AJ227" si="193">2*AI164</f>
        <v>1210090</v>
      </c>
      <c r="AK164" s="5">
        <v>348.43241899999998</v>
      </c>
      <c r="AL164" s="10">
        <f t="shared" ref="AL164:AL227" si="194">AK164*8</f>
        <v>2787.4593519999999</v>
      </c>
      <c r="AM164" s="5">
        <f t="shared" ref="AM164:AM227" si="195">((AI164+2*AH164)*8+(AH164+AI164)*4)/1000000</f>
        <v>8.9988600000000005</v>
      </c>
      <c r="AN164" s="5">
        <f t="shared" ref="AN164:AN227" si="196">100*2^20/8</f>
        <v>13107200</v>
      </c>
      <c r="AO164" s="11">
        <f t="shared" ref="AO164:AO227" si="197">AJ164/AL164</f>
        <v>434.1193349175698</v>
      </c>
      <c r="AP164" s="11">
        <f t="shared" si="174"/>
        <v>1.3333333333333333</v>
      </c>
      <c r="AQ164" s="6">
        <f t="shared" ref="AQ164:AQ227" si="198">$B$32*AJ164</f>
        <v>0</v>
      </c>
      <c r="AR164" s="6">
        <f t="shared" ref="AR164:AR227" si="199">$C$32*AL164</f>
        <v>7.8999340722936251E-7</v>
      </c>
      <c r="AS164" s="5">
        <f t="shared" ref="AS164:AS227" si="200">AQ164+AR164</f>
        <v>7.8999340722936251E-7</v>
      </c>
      <c r="AT164" s="5">
        <f t="shared" ref="AT164:AT227" si="201">MAX(AQ164,AR164)</f>
        <v>7.8999340722936251E-7</v>
      </c>
      <c r="AU164" s="6">
        <f t="shared" ref="AU164:AU227" si="202">$D$32*AJ164</f>
        <v>4.7343408557619111E-3</v>
      </c>
      <c r="AV164" s="6">
        <f t="shared" ref="AV164:AV227" si="203">$E$32*AL164</f>
        <v>1.9059681330097462E-5</v>
      </c>
      <c r="AW164" s="6">
        <f t="shared" ref="AW164:AW227" si="204">AY164*$F$32</f>
        <v>0.10451947655755872</v>
      </c>
      <c r="AX164" s="5">
        <f t="shared" ref="AX164:AX227" si="205">SUM(AU164:AW164)</f>
        <v>0.10927287709465074</v>
      </c>
      <c r="AY164" s="5">
        <v>1.17E-4</v>
      </c>
      <c r="AZ164" s="5">
        <v>0.110579207142807</v>
      </c>
      <c r="BA164" s="10">
        <f t="shared" ref="BA164:BA227" si="206">AJ164/AY164/1000000000</f>
        <v>10.342649572649572</v>
      </c>
      <c r="BB164" s="10">
        <f t="shared" ref="BB164:BB227" si="207">AL164*8/AY164/1000000000</f>
        <v>0.19059551124786323</v>
      </c>
      <c r="BC164" s="5">
        <f t="shared" ref="BC164:BC227" si="208">ABS(AT164-AY164)/ABS(AY164)*100</f>
        <v>99.324791959633032</v>
      </c>
      <c r="BD164" s="5">
        <f t="shared" si="171"/>
        <v>99.324791959633032</v>
      </c>
      <c r="BE164" s="5">
        <f t="shared" ref="BE164:BE227" si="209">ABS(AX164-AZ164)/ABS(AZ164)*100</f>
        <v>1.1813523373062453</v>
      </c>
    </row>
    <row r="165" spans="7:57">
      <c r="G165" s="5">
        <v>262144</v>
      </c>
      <c r="H165" s="5">
        <v>38098</v>
      </c>
      <c r="I165" s="5">
        <v>684206</v>
      </c>
      <c r="J165" s="10">
        <f t="shared" si="175"/>
        <v>1368412</v>
      </c>
      <c r="K165" s="5">
        <v>597.45578399999999</v>
      </c>
      <c r="L165" s="10">
        <f t="shared" si="176"/>
        <v>4779.646272</v>
      </c>
      <c r="M165" s="5">
        <f t="shared" si="177"/>
        <v>8.9724319999999995</v>
      </c>
      <c r="N165" s="5">
        <f t="shared" si="178"/>
        <v>13107200</v>
      </c>
      <c r="O165" s="11">
        <f t="shared" si="179"/>
        <v>286.29984775576298</v>
      </c>
      <c r="P165" s="11">
        <f t="shared" si="180"/>
        <v>1.3333333333333333</v>
      </c>
      <c r="Q165" s="6">
        <f t="shared" si="181"/>
        <v>5.6155145208147908E-5</v>
      </c>
      <c r="R165" s="6">
        <f t="shared" si="182"/>
        <v>8.2355827415143666E-7</v>
      </c>
      <c r="S165" s="5">
        <f t="shared" si="183"/>
        <v>5.6978703482299346E-5</v>
      </c>
      <c r="T165" s="5">
        <f t="shared" si="184"/>
        <v>5.6155145208147908E-5</v>
      </c>
      <c r="U165" s="6">
        <f t="shared" si="185"/>
        <v>0</v>
      </c>
      <c r="V165" s="6">
        <f t="shared" si="186"/>
        <v>5.8422234281367564E-5</v>
      </c>
      <c r="W165" s="6">
        <f t="shared" si="187"/>
        <v>6.2718777873493906E-2</v>
      </c>
      <c r="X165" s="5">
        <f t="shared" si="188"/>
        <v>6.277720010777528E-2</v>
      </c>
      <c r="Y165" s="5">
        <v>6.9999999999999994E-5</v>
      </c>
      <c r="Z165" s="5">
        <v>6.6843874999999997E-2</v>
      </c>
      <c r="AA165" s="10">
        <f t="shared" si="189"/>
        <v>19.548742857142859</v>
      </c>
      <c r="AB165" s="10">
        <f t="shared" si="190"/>
        <v>0.54624528822857144</v>
      </c>
      <c r="AC165" s="5">
        <f t="shared" si="191"/>
        <v>19.778363988360123</v>
      </c>
      <c r="AD165" s="5">
        <f t="shared" ref="AD165:AD228" si="210">ABS(S165-Y165)/ABS(Y165)*100</f>
        <v>18.601852168143786</v>
      </c>
      <c r="AE165" s="5">
        <f t="shared" si="192"/>
        <v>6.0838407291987746</v>
      </c>
      <c r="AG165" s="5">
        <v>262144</v>
      </c>
      <c r="AH165" s="5">
        <v>22835</v>
      </c>
      <c r="AI165" s="5">
        <v>713907</v>
      </c>
      <c r="AJ165" s="10">
        <f t="shared" si="193"/>
        <v>1427814</v>
      </c>
      <c r="AK165" s="5">
        <v>442.272221</v>
      </c>
      <c r="AL165" s="10">
        <f t="shared" si="194"/>
        <v>3538.177768</v>
      </c>
      <c r="AM165" s="5">
        <f t="shared" si="195"/>
        <v>9.0235839999999996</v>
      </c>
      <c r="AN165" s="5">
        <f t="shared" si="196"/>
        <v>13107200</v>
      </c>
      <c r="AO165" s="11">
        <f t="shared" si="197"/>
        <v>403.54501486992552</v>
      </c>
      <c r="AP165" s="11">
        <f t="shared" si="174"/>
        <v>1.3333333333333333</v>
      </c>
      <c r="AQ165" s="6">
        <f t="shared" si="198"/>
        <v>0</v>
      </c>
      <c r="AR165" s="6">
        <f t="shared" si="199"/>
        <v>1.0027543929277362E-6</v>
      </c>
      <c r="AS165" s="5">
        <f t="shared" si="200"/>
        <v>1.0027543929277362E-6</v>
      </c>
      <c r="AT165" s="5">
        <f t="shared" si="201"/>
        <v>1.0027543929277362E-6</v>
      </c>
      <c r="AU165" s="6">
        <f t="shared" si="202"/>
        <v>5.5861614876817735E-3</v>
      </c>
      <c r="AV165" s="6">
        <f t="shared" si="203"/>
        <v>2.4192833771344448E-5</v>
      </c>
      <c r="AW165" s="6">
        <f t="shared" si="204"/>
        <v>6.6106335600507229E-2</v>
      </c>
      <c r="AX165" s="5">
        <f t="shared" si="205"/>
        <v>7.1716689921960342E-2</v>
      </c>
      <c r="AY165" s="5">
        <v>7.3999999999999996E-5</v>
      </c>
      <c r="AZ165" s="5">
        <v>7.0217777777785997E-2</v>
      </c>
      <c r="BA165" s="10">
        <f t="shared" si="206"/>
        <v>19.294783783783782</v>
      </c>
      <c r="BB165" s="10">
        <f t="shared" si="207"/>
        <v>0.38250570464864869</v>
      </c>
      <c r="BC165" s="5">
        <f t="shared" si="208"/>
        <v>98.644926496043595</v>
      </c>
      <c r="BD165" s="5">
        <f t="shared" ref="BD165:BD228" si="211">ABS(AS165-AY165)/ABS(AY165)*100</f>
        <v>98.644926496043595</v>
      </c>
      <c r="BE165" s="5">
        <f t="shared" si="209"/>
        <v>2.134661892772884</v>
      </c>
    </row>
    <row r="166" spans="7:57">
      <c r="G166" s="5">
        <v>131072</v>
      </c>
      <c r="H166" s="5">
        <v>86916</v>
      </c>
      <c r="I166" s="5">
        <v>605045</v>
      </c>
      <c r="J166" s="10">
        <f t="shared" si="175"/>
        <v>1210090</v>
      </c>
      <c r="K166" s="5">
        <v>416.056534</v>
      </c>
      <c r="L166" s="10">
        <f t="shared" si="176"/>
        <v>3328.452272</v>
      </c>
      <c r="M166" s="5">
        <f t="shared" si="177"/>
        <v>8.9988600000000005</v>
      </c>
      <c r="N166" s="5">
        <f t="shared" si="178"/>
        <v>13107200</v>
      </c>
      <c r="O166" s="11">
        <f t="shared" si="179"/>
        <v>363.55936667010741</v>
      </c>
      <c r="P166" s="11">
        <f t="shared" si="180"/>
        <v>1.3333333333333333</v>
      </c>
      <c r="Q166" s="6">
        <f t="shared" si="181"/>
        <v>4.9658129031993069E-5</v>
      </c>
      <c r="R166" s="6">
        <f t="shared" si="182"/>
        <v>5.735098902155219E-7</v>
      </c>
      <c r="S166" s="5">
        <f t="shared" si="183"/>
        <v>5.0231638922208591E-5</v>
      </c>
      <c r="T166" s="5">
        <f t="shared" si="184"/>
        <v>4.9658129031993069E-5</v>
      </c>
      <c r="U166" s="6">
        <f t="shared" si="185"/>
        <v>0</v>
      </c>
      <c r="V166" s="6">
        <f t="shared" si="186"/>
        <v>4.0684102413245316E-5</v>
      </c>
      <c r="W166" s="6">
        <f t="shared" si="187"/>
        <v>0.10303799222073999</v>
      </c>
      <c r="X166" s="5">
        <f t="shared" si="188"/>
        <v>0.10307867632315323</v>
      </c>
      <c r="Y166" s="5">
        <v>1.15E-4</v>
      </c>
      <c r="Z166" s="5">
        <v>0.108355464285665</v>
      </c>
      <c r="AA166" s="10">
        <f t="shared" si="189"/>
        <v>10.522521739130434</v>
      </c>
      <c r="AB166" s="10">
        <f t="shared" si="190"/>
        <v>0.23154450587826086</v>
      </c>
      <c r="AC166" s="5">
        <f t="shared" si="191"/>
        <v>56.819018233049498</v>
      </c>
      <c r="AD166" s="5">
        <f t="shared" si="210"/>
        <v>56.320313980688177</v>
      </c>
      <c r="AE166" s="5">
        <f t="shared" si="192"/>
        <v>4.8698863479558439</v>
      </c>
      <c r="AG166" s="5">
        <v>131072</v>
      </c>
      <c r="AH166" s="5">
        <v>87190</v>
      </c>
      <c r="AI166" s="5">
        <v>607235</v>
      </c>
      <c r="AJ166" s="10">
        <f t="shared" si="193"/>
        <v>1214470</v>
      </c>
      <c r="AK166" s="5">
        <v>354.74314099999998</v>
      </c>
      <c r="AL166" s="10">
        <f t="shared" si="194"/>
        <v>2837.9451279999998</v>
      </c>
      <c r="AM166" s="5">
        <f t="shared" si="195"/>
        <v>9.0306200000000008</v>
      </c>
      <c r="AN166" s="5">
        <f t="shared" si="196"/>
        <v>13107200</v>
      </c>
      <c r="AO166" s="11">
        <f t="shared" si="197"/>
        <v>427.93991610961126</v>
      </c>
      <c r="AP166" s="11">
        <f t="shared" si="174"/>
        <v>1.3333333333333333</v>
      </c>
      <c r="AQ166" s="6">
        <f t="shared" si="198"/>
        <v>0</v>
      </c>
      <c r="AR166" s="6">
        <f t="shared" si="199"/>
        <v>8.0430157289651106E-7</v>
      </c>
      <c r="AS166" s="5">
        <f t="shared" si="200"/>
        <v>8.0430157289651106E-7</v>
      </c>
      <c r="AT166" s="5">
        <f t="shared" si="201"/>
        <v>8.0430157289651106E-7</v>
      </c>
      <c r="AU166" s="6">
        <f t="shared" si="202"/>
        <v>4.7514771125264799E-3</v>
      </c>
      <c r="AV166" s="6">
        <f t="shared" si="203"/>
        <v>1.9404885575523414E-5</v>
      </c>
      <c r="AW166" s="6">
        <f t="shared" si="204"/>
        <v>0.1018394899791598</v>
      </c>
      <c r="AX166" s="5">
        <f t="shared" si="205"/>
        <v>0.10661037197726181</v>
      </c>
      <c r="AY166" s="5">
        <v>1.1400000000000001E-4</v>
      </c>
      <c r="AZ166" s="5">
        <v>0.10778700000000001</v>
      </c>
      <c r="BA166" s="10">
        <f t="shared" si="206"/>
        <v>10.653245614035088</v>
      </c>
      <c r="BB166" s="10">
        <f t="shared" si="207"/>
        <v>0.1991540440701754</v>
      </c>
      <c r="BC166" s="5">
        <f t="shared" si="208"/>
        <v>99.294472304476741</v>
      </c>
      <c r="BD166" s="5">
        <f t="shared" si="211"/>
        <v>99.294472304476741</v>
      </c>
      <c r="BE166" s="5">
        <f t="shared" si="209"/>
        <v>1.0916233151847616</v>
      </c>
    </row>
    <row r="167" spans="7:57">
      <c r="G167" s="5">
        <v>262144</v>
      </c>
      <c r="H167" s="5">
        <v>22835</v>
      </c>
      <c r="I167" s="5">
        <v>713907</v>
      </c>
      <c r="J167" s="10">
        <f t="shared" si="175"/>
        <v>1427814</v>
      </c>
      <c r="K167" s="5">
        <v>552.12613699999997</v>
      </c>
      <c r="L167" s="10">
        <f t="shared" si="176"/>
        <v>4417.0090959999998</v>
      </c>
      <c r="M167" s="5">
        <f t="shared" si="177"/>
        <v>9.0235839999999996</v>
      </c>
      <c r="N167" s="5">
        <f t="shared" si="178"/>
        <v>13107200</v>
      </c>
      <c r="O167" s="11">
        <f t="shared" si="179"/>
        <v>323.25357928128659</v>
      </c>
      <c r="P167" s="11">
        <f t="shared" si="180"/>
        <v>1.3333333333333333</v>
      </c>
      <c r="Q167" s="6">
        <f t="shared" si="181"/>
        <v>5.8592808671822882E-5</v>
      </c>
      <c r="R167" s="6">
        <f t="shared" si="182"/>
        <v>7.610739751439408E-7</v>
      </c>
      <c r="S167" s="5">
        <f t="shared" si="183"/>
        <v>5.935388264696682E-5</v>
      </c>
      <c r="T167" s="5">
        <f t="shared" si="184"/>
        <v>5.8592808671822882E-5</v>
      </c>
      <c r="U167" s="6">
        <f t="shared" si="185"/>
        <v>0</v>
      </c>
      <c r="V167" s="6">
        <f t="shared" si="186"/>
        <v>5.39896731984445E-5</v>
      </c>
      <c r="W167" s="6">
        <f t="shared" si="187"/>
        <v>6.6302708037693558E-2</v>
      </c>
      <c r="X167" s="5">
        <f t="shared" si="188"/>
        <v>6.6356697710892004E-2</v>
      </c>
      <c r="Y167" s="5">
        <v>7.3999999999999996E-5</v>
      </c>
      <c r="Z167" s="5">
        <v>7.0253423529389999E-2</v>
      </c>
      <c r="AA167" s="10">
        <f t="shared" si="189"/>
        <v>19.294783783783782</v>
      </c>
      <c r="AB167" s="10">
        <f t="shared" si="190"/>
        <v>0.47751449686486491</v>
      </c>
      <c r="AC167" s="5">
        <f t="shared" si="191"/>
        <v>20.820528821860968</v>
      </c>
      <c r="AD167" s="5">
        <f t="shared" si="210"/>
        <v>19.792050477071861</v>
      </c>
      <c r="AE167" s="5">
        <f t="shared" si="192"/>
        <v>5.5466703581610215</v>
      </c>
      <c r="AG167" s="5">
        <v>131072</v>
      </c>
      <c r="AH167" s="5">
        <v>87190</v>
      </c>
      <c r="AI167" s="5">
        <v>607235</v>
      </c>
      <c r="AJ167" s="10">
        <f t="shared" si="193"/>
        <v>1214470</v>
      </c>
      <c r="AK167" s="5">
        <v>362.68781300000001</v>
      </c>
      <c r="AL167" s="10">
        <f t="shared" si="194"/>
        <v>2901.502504</v>
      </c>
      <c r="AM167" s="5">
        <f t="shared" si="195"/>
        <v>9.0306200000000008</v>
      </c>
      <c r="AN167" s="5">
        <f t="shared" si="196"/>
        <v>13107200</v>
      </c>
      <c r="AO167" s="11">
        <f t="shared" si="197"/>
        <v>418.56589760847572</v>
      </c>
      <c r="AP167" s="11">
        <f t="shared" si="174"/>
        <v>1.3333333333333333</v>
      </c>
      <c r="AQ167" s="6">
        <f t="shared" si="198"/>
        <v>0</v>
      </c>
      <c r="AR167" s="6">
        <f t="shared" si="199"/>
        <v>8.223143586201028E-7</v>
      </c>
      <c r="AS167" s="5">
        <f t="shared" si="200"/>
        <v>8.223143586201028E-7</v>
      </c>
      <c r="AT167" s="5">
        <f t="shared" si="201"/>
        <v>8.223143586201028E-7</v>
      </c>
      <c r="AU167" s="6">
        <f t="shared" si="202"/>
        <v>4.7514771125264799E-3</v>
      </c>
      <c r="AV167" s="6">
        <f t="shared" si="203"/>
        <v>1.9839468893076734E-5</v>
      </c>
      <c r="AW167" s="6">
        <f t="shared" si="204"/>
        <v>0.1018394899791598</v>
      </c>
      <c r="AX167" s="5">
        <f t="shared" si="205"/>
        <v>0.10661080656057936</v>
      </c>
      <c r="AY167" s="5">
        <v>1.1400000000000001E-4</v>
      </c>
      <c r="AZ167" s="5">
        <v>0.107579169230778</v>
      </c>
      <c r="BA167" s="10">
        <f t="shared" si="206"/>
        <v>10.653245614035088</v>
      </c>
      <c r="BB167" s="10">
        <f t="shared" si="207"/>
        <v>0.20361421080701753</v>
      </c>
      <c r="BC167" s="5">
        <f t="shared" si="208"/>
        <v>99.278671615245514</v>
      </c>
      <c r="BD167" s="5">
        <f t="shared" si="211"/>
        <v>99.278671615245514</v>
      </c>
      <c r="BE167" s="5">
        <f t="shared" si="209"/>
        <v>0.90013956895438463</v>
      </c>
    </row>
    <row r="168" spans="7:57">
      <c r="G168" s="5">
        <v>131072</v>
      </c>
      <c r="H168" s="5">
        <v>87190</v>
      </c>
      <c r="I168" s="5">
        <v>607235</v>
      </c>
      <c r="J168" s="10">
        <f t="shared" si="175"/>
        <v>1214470</v>
      </c>
      <c r="K168" s="5">
        <v>405.384277</v>
      </c>
      <c r="L168" s="10">
        <f t="shared" si="176"/>
        <v>3243.074216</v>
      </c>
      <c r="M168" s="5">
        <f t="shared" si="177"/>
        <v>9.0306200000000008</v>
      </c>
      <c r="N168" s="5">
        <f t="shared" si="178"/>
        <v>13107200</v>
      </c>
      <c r="O168" s="11">
        <f t="shared" si="179"/>
        <v>374.48110006496381</v>
      </c>
      <c r="P168" s="11">
        <f t="shared" si="180"/>
        <v>1.3333333333333333</v>
      </c>
      <c r="Q168" s="6">
        <f t="shared" si="181"/>
        <v>4.9837869881979542E-5</v>
      </c>
      <c r="R168" s="6">
        <f t="shared" si="182"/>
        <v>5.5879880063935904E-7</v>
      </c>
      <c r="S168" s="5">
        <f t="shared" si="183"/>
        <v>5.0396668682618903E-5</v>
      </c>
      <c r="T168" s="5">
        <f t="shared" si="184"/>
        <v>4.9837869881979542E-5</v>
      </c>
      <c r="U168" s="6">
        <f t="shared" si="185"/>
        <v>0</v>
      </c>
      <c r="V168" s="6">
        <f t="shared" si="186"/>
        <v>3.964051539733157E-5</v>
      </c>
      <c r="W168" s="6">
        <f t="shared" si="187"/>
        <v>9.8558079515490421E-2</v>
      </c>
      <c r="X168" s="5">
        <f t="shared" si="188"/>
        <v>9.859772003088775E-2</v>
      </c>
      <c r="Y168" s="5">
        <v>1.1E-4</v>
      </c>
      <c r="Z168" s="5">
        <v>0.10391516666663</v>
      </c>
      <c r="AA168" s="10">
        <f t="shared" si="189"/>
        <v>11.040636363636365</v>
      </c>
      <c r="AB168" s="10">
        <f t="shared" si="190"/>
        <v>0.23585994298181817</v>
      </c>
      <c r="AC168" s="5">
        <f t="shared" si="191"/>
        <v>54.692845561836776</v>
      </c>
      <c r="AD168" s="5">
        <f t="shared" si="210"/>
        <v>54.18484665216463</v>
      </c>
      <c r="AE168" s="5">
        <f t="shared" si="192"/>
        <v>5.1171035050168774</v>
      </c>
      <c r="AG168" s="5">
        <v>262144</v>
      </c>
      <c r="AH168" s="5">
        <v>19896</v>
      </c>
      <c r="AI168" s="5">
        <v>738598</v>
      </c>
      <c r="AJ168" s="10">
        <f t="shared" si="193"/>
        <v>1477196</v>
      </c>
      <c r="AK168" s="5">
        <v>304.38664199999999</v>
      </c>
      <c r="AL168" s="10">
        <f t="shared" si="194"/>
        <v>2435.093136</v>
      </c>
      <c r="AM168" s="5">
        <f t="shared" si="195"/>
        <v>9.2610960000000002</v>
      </c>
      <c r="AN168" s="5">
        <f t="shared" si="196"/>
        <v>13107200</v>
      </c>
      <c r="AO168" s="11">
        <f t="shared" si="197"/>
        <v>606.62813186131871</v>
      </c>
      <c r="AP168" s="11">
        <f t="shared" si="174"/>
        <v>1.3333333333333333</v>
      </c>
      <c r="AQ168" s="6">
        <f t="shared" si="198"/>
        <v>0</v>
      </c>
      <c r="AR168" s="6">
        <f t="shared" si="199"/>
        <v>6.9012935454976762E-7</v>
      </c>
      <c r="AS168" s="5">
        <f t="shared" si="200"/>
        <v>6.9012935454976762E-7</v>
      </c>
      <c r="AT168" s="5">
        <f t="shared" si="201"/>
        <v>6.9012935454976762E-7</v>
      </c>
      <c r="AU168" s="6">
        <f t="shared" si="202"/>
        <v>5.7793630017338145E-3</v>
      </c>
      <c r="AV168" s="6">
        <f t="shared" si="203"/>
        <v>1.665032322281831E-5</v>
      </c>
      <c r="AW168" s="6">
        <f t="shared" si="204"/>
        <v>6.1639691303175662E-2</v>
      </c>
      <c r="AX168" s="5">
        <f t="shared" si="205"/>
        <v>6.7435704628132295E-2</v>
      </c>
      <c r="AY168" s="5">
        <v>6.8999999999999997E-5</v>
      </c>
      <c r="AZ168" s="5">
        <v>6.5691018749999996E-2</v>
      </c>
      <c r="BA168" s="10">
        <f t="shared" si="206"/>
        <v>21.408637681159419</v>
      </c>
      <c r="BB168" s="10">
        <f t="shared" si="207"/>
        <v>0.28232963895652174</v>
      </c>
      <c r="BC168" s="5">
        <f t="shared" si="208"/>
        <v>98.999812529638007</v>
      </c>
      <c r="BD168" s="5">
        <f t="shared" si="211"/>
        <v>98.999812529638007</v>
      </c>
      <c r="BE168" s="5">
        <f t="shared" si="209"/>
        <v>2.655897124646585</v>
      </c>
    </row>
    <row r="169" spans="7:57">
      <c r="G169" s="5">
        <v>131072</v>
      </c>
      <c r="H169" s="5">
        <v>87190</v>
      </c>
      <c r="I169" s="5">
        <v>607235</v>
      </c>
      <c r="J169" s="10">
        <f t="shared" si="175"/>
        <v>1214470</v>
      </c>
      <c r="K169" s="5">
        <v>382.39932299999998</v>
      </c>
      <c r="L169" s="10">
        <f t="shared" si="176"/>
        <v>3059.1945839999998</v>
      </c>
      <c r="M169" s="5">
        <f t="shared" si="177"/>
        <v>9.0306200000000008</v>
      </c>
      <c r="N169" s="5">
        <f t="shared" si="178"/>
        <v>13107200</v>
      </c>
      <c r="O169" s="11">
        <f t="shared" si="179"/>
        <v>396.99011182611326</v>
      </c>
      <c r="P169" s="11">
        <f t="shared" si="180"/>
        <v>1.3333333333333333</v>
      </c>
      <c r="Q169" s="6">
        <f t="shared" si="181"/>
        <v>4.9837869881979542E-5</v>
      </c>
      <c r="R169" s="6">
        <f t="shared" si="182"/>
        <v>5.2711536974016106E-7</v>
      </c>
      <c r="S169" s="5">
        <f t="shared" si="183"/>
        <v>5.0364985251719702E-5</v>
      </c>
      <c r="T169" s="5">
        <f t="shared" si="184"/>
        <v>4.9837869881979542E-5</v>
      </c>
      <c r="U169" s="6">
        <f t="shared" si="185"/>
        <v>0</v>
      </c>
      <c r="V169" s="6">
        <f t="shared" si="186"/>
        <v>3.7392930883973749E-5</v>
      </c>
      <c r="W169" s="6">
        <f t="shared" si="187"/>
        <v>9.7662096974440518E-2</v>
      </c>
      <c r="X169" s="5">
        <f t="shared" si="188"/>
        <v>9.7699489905324496E-2</v>
      </c>
      <c r="Y169" s="5">
        <v>1.0900000000000001E-4</v>
      </c>
      <c r="Z169" s="5">
        <v>0.102829691666703</v>
      </c>
      <c r="AA169" s="10">
        <f t="shared" si="189"/>
        <v>11.141926605504587</v>
      </c>
      <c r="AB169" s="10">
        <f t="shared" si="190"/>
        <v>0.22452804286238531</v>
      </c>
      <c r="AC169" s="5">
        <f t="shared" si="191"/>
        <v>54.277183594514192</v>
      </c>
      <c r="AD169" s="5">
        <f t="shared" si="210"/>
        <v>53.79359151218376</v>
      </c>
      <c r="AE169" s="5">
        <f t="shared" si="192"/>
        <v>4.9890276613945153</v>
      </c>
      <c r="AG169" s="5">
        <v>65536</v>
      </c>
      <c r="AH169" s="5">
        <v>68924</v>
      </c>
      <c r="AI169" s="5">
        <v>658986</v>
      </c>
      <c r="AJ169" s="10">
        <f t="shared" si="193"/>
        <v>1317972</v>
      </c>
      <c r="AK169" s="5">
        <v>357.07975800000003</v>
      </c>
      <c r="AL169" s="10">
        <f t="shared" si="194"/>
        <v>2856.6380640000002</v>
      </c>
      <c r="AM169" s="5">
        <f t="shared" si="195"/>
        <v>9.2863120000000006</v>
      </c>
      <c r="AN169" s="5">
        <f t="shared" si="196"/>
        <v>13107200</v>
      </c>
      <c r="AO169" s="11">
        <f t="shared" si="197"/>
        <v>461.3717140471457</v>
      </c>
      <c r="AP169" s="11">
        <f t="shared" si="174"/>
        <v>1.3333333333333333</v>
      </c>
      <c r="AQ169" s="6">
        <f t="shared" si="198"/>
        <v>0</v>
      </c>
      <c r="AR169" s="6">
        <f t="shared" si="199"/>
        <v>8.0959933488581686E-7</v>
      </c>
      <c r="AS169" s="5">
        <f t="shared" si="200"/>
        <v>8.0959933488581686E-7</v>
      </c>
      <c r="AT169" s="5">
        <f t="shared" si="201"/>
        <v>8.0959933488581686E-7</v>
      </c>
      <c r="AU169" s="6">
        <f t="shared" si="202"/>
        <v>5.1564170320804546E-3</v>
      </c>
      <c r="AV169" s="6">
        <f t="shared" si="203"/>
        <v>1.9532701395699694E-5</v>
      </c>
      <c r="AW169" s="6">
        <f t="shared" si="204"/>
        <v>0.16437251014180176</v>
      </c>
      <c r="AX169" s="5">
        <f t="shared" si="205"/>
        <v>0.16954845987527792</v>
      </c>
      <c r="AY169" s="5">
        <v>1.84E-4</v>
      </c>
      <c r="AZ169" s="5">
        <v>0.17025151999999999</v>
      </c>
      <c r="BA169" s="10">
        <f t="shared" si="206"/>
        <v>7.1628913043478262</v>
      </c>
      <c r="BB169" s="10">
        <f t="shared" si="207"/>
        <v>0.12420165495652175</v>
      </c>
      <c r="BC169" s="5">
        <f t="shared" si="208"/>
        <v>99.560000361475105</v>
      </c>
      <c r="BD169" s="5">
        <f t="shared" si="211"/>
        <v>99.560000361475105</v>
      </c>
      <c r="BE169" s="5">
        <f t="shared" si="209"/>
        <v>0.41295380195258841</v>
      </c>
    </row>
    <row r="170" spans="7:57">
      <c r="G170" s="5">
        <v>262144</v>
      </c>
      <c r="H170" s="5">
        <v>19896</v>
      </c>
      <c r="I170" s="5">
        <v>738598</v>
      </c>
      <c r="J170" s="10">
        <f t="shared" si="175"/>
        <v>1477196</v>
      </c>
      <c r="K170" s="5">
        <v>373.06888600000002</v>
      </c>
      <c r="L170" s="10">
        <f t="shared" si="176"/>
        <v>2984.5510880000002</v>
      </c>
      <c r="M170" s="5">
        <f t="shared" si="177"/>
        <v>9.2610960000000002</v>
      </c>
      <c r="N170" s="5">
        <f t="shared" si="178"/>
        <v>13107200</v>
      </c>
      <c r="O170" s="11">
        <f t="shared" si="179"/>
        <v>494.94746661880561</v>
      </c>
      <c r="P170" s="11">
        <f t="shared" si="180"/>
        <v>1.3333333333333333</v>
      </c>
      <c r="Q170" s="6">
        <f t="shared" si="181"/>
        <v>6.0619284163611001E-5</v>
      </c>
      <c r="R170" s="6">
        <f t="shared" si="182"/>
        <v>5.1425390149668228E-7</v>
      </c>
      <c r="S170" s="5">
        <f t="shared" si="183"/>
        <v>6.1133538065107686E-5</v>
      </c>
      <c r="T170" s="5">
        <f t="shared" si="184"/>
        <v>6.0619284163611001E-5</v>
      </c>
      <c r="U170" s="6">
        <f t="shared" si="185"/>
        <v>0</v>
      </c>
      <c r="V170" s="6">
        <f t="shared" si="186"/>
        <v>3.6480553782672574E-5</v>
      </c>
      <c r="W170" s="6">
        <f t="shared" si="187"/>
        <v>6.4510742955593739E-2</v>
      </c>
      <c r="X170" s="5">
        <f t="shared" si="188"/>
        <v>6.4547223509376417E-2</v>
      </c>
      <c r="Y170" s="5">
        <v>7.2000000000000002E-5</v>
      </c>
      <c r="Z170" s="5">
        <v>6.8339435294087994E-2</v>
      </c>
      <c r="AA170" s="10">
        <f t="shared" si="189"/>
        <v>20.516611111111111</v>
      </c>
      <c r="AB170" s="10">
        <f t="shared" si="190"/>
        <v>0.33161678755555557</v>
      </c>
      <c r="AC170" s="5">
        <f t="shared" si="191"/>
        <v>15.806549772762502</v>
      </c>
      <c r="AD170" s="5">
        <f t="shared" si="210"/>
        <v>15.092308242905993</v>
      </c>
      <c r="AE170" s="5">
        <f t="shared" si="192"/>
        <v>5.5490827051648743</v>
      </c>
      <c r="AG170" s="5">
        <v>65536</v>
      </c>
      <c r="AH170" s="5">
        <v>28216</v>
      </c>
      <c r="AI170" s="5">
        <v>730080</v>
      </c>
      <c r="AJ170" s="10">
        <f t="shared" si="193"/>
        <v>1460160</v>
      </c>
      <c r="AK170" s="5">
        <v>340.99357600000002</v>
      </c>
      <c r="AL170" s="10">
        <f t="shared" si="194"/>
        <v>2727.9486080000001</v>
      </c>
      <c r="AM170" s="5">
        <f t="shared" si="195"/>
        <v>9.3252799999999993</v>
      </c>
      <c r="AN170" s="5">
        <f t="shared" si="196"/>
        <v>13107200</v>
      </c>
      <c r="AO170" s="11">
        <f t="shared" si="197"/>
        <v>535.25935045767551</v>
      </c>
      <c r="AP170" s="11">
        <f t="shared" si="174"/>
        <v>1.3333333333333333</v>
      </c>
      <c r="AQ170" s="6">
        <f t="shared" si="198"/>
        <v>0</v>
      </c>
      <c r="AR170" s="6">
        <f t="shared" si="199"/>
        <v>7.7312747683092205E-7</v>
      </c>
      <c r="AS170" s="5">
        <f t="shared" si="200"/>
        <v>7.7312747683092205E-7</v>
      </c>
      <c r="AT170" s="5">
        <f t="shared" si="201"/>
        <v>7.7312747683092205E-7</v>
      </c>
      <c r="AU170" s="6">
        <f t="shared" si="202"/>
        <v>5.7127115701718981E-3</v>
      </c>
      <c r="AV170" s="6">
        <f t="shared" si="203"/>
        <v>1.865276748019928E-5</v>
      </c>
      <c r="AW170" s="6">
        <f t="shared" si="204"/>
        <v>0.23315883232070794</v>
      </c>
      <c r="AX170" s="5">
        <f t="shared" si="205"/>
        <v>0.23889019665836003</v>
      </c>
      <c r="AY170" s="5">
        <v>2.61E-4</v>
      </c>
      <c r="AZ170" s="5">
        <v>0.23998427999999999</v>
      </c>
      <c r="BA170" s="10">
        <f t="shared" si="206"/>
        <v>5.5944827586206891</v>
      </c>
      <c r="BB170" s="10">
        <f t="shared" si="207"/>
        <v>8.361528300383142E-2</v>
      </c>
      <c r="BC170" s="5">
        <f t="shared" si="208"/>
        <v>99.703782575926851</v>
      </c>
      <c r="BD170" s="5">
        <f t="shared" si="211"/>
        <v>99.703782575926851</v>
      </c>
      <c r="BE170" s="5">
        <f t="shared" si="209"/>
        <v>0.45589792033043253</v>
      </c>
    </row>
    <row r="171" spans="7:57">
      <c r="G171" s="5">
        <v>65536</v>
      </c>
      <c r="H171" s="5">
        <v>68924</v>
      </c>
      <c r="I171" s="5">
        <v>658986</v>
      </c>
      <c r="J171" s="10">
        <f t="shared" si="175"/>
        <v>1317972</v>
      </c>
      <c r="K171" s="5">
        <v>421.368469</v>
      </c>
      <c r="L171" s="10">
        <f t="shared" si="176"/>
        <v>3370.947752</v>
      </c>
      <c r="M171" s="5">
        <f t="shared" si="177"/>
        <v>9.2863120000000006</v>
      </c>
      <c r="N171" s="5">
        <f t="shared" si="178"/>
        <v>13107200</v>
      </c>
      <c r="O171" s="11">
        <f t="shared" si="179"/>
        <v>390.97965823351626</v>
      </c>
      <c r="P171" s="11">
        <f t="shared" si="180"/>
        <v>1.3333333333333333</v>
      </c>
      <c r="Q171" s="6">
        <f t="shared" si="181"/>
        <v>5.40852528626416E-5</v>
      </c>
      <c r="R171" s="6">
        <f t="shared" si="182"/>
        <v>5.8083208566187921E-7</v>
      </c>
      <c r="S171" s="5">
        <f t="shared" si="183"/>
        <v>5.4666084948303479E-5</v>
      </c>
      <c r="T171" s="5">
        <f t="shared" si="184"/>
        <v>5.40852528626416E-5</v>
      </c>
      <c r="U171" s="6">
        <f t="shared" si="185"/>
        <v>0</v>
      </c>
      <c r="V171" s="6">
        <f t="shared" si="186"/>
        <v>4.1203530158976864E-5</v>
      </c>
      <c r="W171" s="6">
        <f t="shared" si="187"/>
        <v>0.1657567700942339</v>
      </c>
      <c r="X171" s="5">
        <f t="shared" si="188"/>
        <v>0.16579797362439289</v>
      </c>
      <c r="Y171" s="5">
        <v>1.85E-4</v>
      </c>
      <c r="Z171" s="5">
        <v>0.16984295000000002</v>
      </c>
      <c r="AA171" s="10">
        <f t="shared" si="189"/>
        <v>7.124172972972973</v>
      </c>
      <c r="AB171" s="10">
        <f t="shared" si="190"/>
        <v>0.14577071359999999</v>
      </c>
      <c r="AC171" s="5">
        <f t="shared" si="191"/>
        <v>70.764728182355896</v>
      </c>
      <c r="AD171" s="5">
        <f t="shared" si="210"/>
        <v>70.450764892808934</v>
      </c>
      <c r="AE171" s="5">
        <f t="shared" si="192"/>
        <v>2.3815980443151354</v>
      </c>
      <c r="AG171" s="5">
        <v>32768</v>
      </c>
      <c r="AH171" s="5">
        <v>10581</v>
      </c>
      <c r="AI171" s="5">
        <v>770901</v>
      </c>
      <c r="AJ171" s="10">
        <f t="shared" si="193"/>
        <v>1541802</v>
      </c>
      <c r="AK171" s="5">
        <v>399.39016700000002</v>
      </c>
      <c r="AL171" s="10">
        <f t="shared" si="194"/>
        <v>3195.1213360000002</v>
      </c>
      <c r="AM171" s="5">
        <f t="shared" si="195"/>
        <v>9.4624319999999997</v>
      </c>
      <c r="AN171" s="5">
        <f t="shared" si="196"/>
        <v>13107200</v>
      </c>
      <c r="AO171" s="11">
        <f t="shared" si="197"/>
        <v>482.54881047184114</v>
      </c>
      <c r="AP171" s="11">
        <f t="shared" si="174"/>
        <v>1.3333333333333333</v>
      </c>
      <c r="AQ171" s="6">
        <f t="shared" si="198"/>
        <v>0</v>
      </c>
      <c r="AR171" s="6">
        <f t="shared" si="199"/>
        <v>9.0552882463624647E-7</v>
      </c>
      <c r="AS171" s="5">
        <f t="shared" si="200"/>
        <v>9.0552882463624647E-7</v>
      </c>
      <c r="AT171" s="5">
        <f t="shared" si="201"/>
        <v>9.0552882463624647E-7</v>
      </c>
      <c r="AU171" s="6">
        <f t="shared" si="202"/>
        <v>6.0321267013985951E-3</v>
      </c>
      <c r="AV171" s="6">
        <f t="shared" si="203"/>
        <v>2.1847132741670652E-5</v>
      </c>
      <c r="AW171" s="6">
        <f t="shared" si="204"/>
        <v>0.44130445657635908</v>
      </c>
      <c r="AX171" s="5">
        <f t="shared" si="205"/>
        <v>0.44735843041049933</v>
      </c>
      <c r="AY171" s="5">
        <v>4.9399999999999997E-4</v>
      </c>
      <c r="AZ171" s="5">
        <v>0.44840027142864197</v>
      </c>
      <c r="BA171" s="10">
        <f t="shared" si="206"/>
        <v>3.1210566801619435</v>
      </c>
      <c r="BB171" s="10">
        <f t="shared" si="207"/>
        <v>5.1742855643724703E-2</v>
      </c>
      <c r="BC171" s="5">
        <f t="shared" si="208"/>
        <v>99.816694569911689</v>
      </c>
      <c r="BD171" s="5">
        <f t="shared" si="211"/>
        <v>99.816694569911689</v>
      </c>
      <c r="BE171" s="5">
        <f t="shared" si="209"/>
        <v>0.23234620595193808</v>
      </c>
    </row>
    <row r="172" spans="7:57">
      <c r="G172" s="5">
        <v>65536</v>
      </c>
      <c r="H172" s="5">
        <v>28216</v>
      </c>
      <c r="I172" s="5">
        <v>730080</v>
      </c>
      <c r="J172" s="10">
        <f t="shared" si="175"/>
        <v>1460160</v>
      </c>
      <c r="K172" s="5">
        <v>429.30618299999998</v>
      </c>
      <c r="L172" s="10">
        <f t="shared" si="176"/>
        <v>3434.4494639999998</v>
      </c>
      <c r="M172" s="5">
        <f t="shared" si="177"/>
        <v>9.3252799999999993</v>
      </c>
      <c r="N172" s="5">
        <f t="shared" si="178"/>
        <v>13107200</v>
      </c>
      <c r="O172" s="11">
        <f t="shared" si="179"/>
        <v>425.1511094588638</v>
      </c>
      <c r="P172" s="11">
        <f t="shared" si="180"/>
        <v>1.3333333333333333</v>
      </c>
      <c r="Q172" s="6">
        <f t="shared" si="181"/>
        <v>5.9920182537955856E-5</v>
      </c>
      <c r="R172" s="6">
        <f t="shared" si="182"/>
        <v>5.9177376572861309E-7</v>
      </c>
      <c r="S172" s="5">
        <f t="shared" si="183"/>
        <v>6.0511956303684472E-5</v>
      </c>
      <c r="T172" s="5">
        <f t="shared" si="184"/>
        <v>5.9920182537955856E-5</v>
      </c>
      <c r="U172" s="6">
        <f t="shared" si="185"/>
        <v>0</v>
      </c>
      <c r="V172" s="6">
        <f t="shared" si="186"/>
        <v>4.1979719794068742E-5</v>
      </c>
      <c r="W172" s="6">
        <f t="shared" si="187"/>
        <v>0.23743537337822693</v>
      </c>
      <c r="X172" s="5">
        <f t="shared" si="188"/>
        <v>0.23747735309802098</v>
      </c>
      <c r="Y172" s="5">
        <v>2.6499999999999999E-4</v>
      </c>
      <c r="Z172" s="5">
        <v>0.24374534375000001</v>
      </c>
      <c r="AA172" s="10">
        <f t="shared" si="189"/>
        <v>5.5100377358490569</v>
      </c>
      <c r="AB172" s="10">
        <f t="shared" si="190"/>
        <v>0.10368149325283019</v>
      </c>
      <c r="AC172" s="5">
        <f t="shared" si="191"/>
        <v>77.388610363035511</v>
      </c>
      <c r="AD172" s="5">
        <f t="shared" si="210"/>
        <v>77.165299508043589</v>
      </c>
      <c r="AE172" s="5">
        <f t="shared" si="192"/>
        <v>2.5715324672654498</v>
      </c>
      <c r="AG172" s="5">
        <v>131072</v>
      </c>
      <c r="AH172" s="5">
        <v>65536</v>
      </c>
      <c r="AI172" s="5">
        <v>682389</v>
      </c>
      <c r="AJ172" s="10">
        <f t="shared" si="193"/>
        <v>1364778</v>
      </c>
      <c r="AK172" s="5">
        <v>482.35898600000002</v>
      </c>
      <c r="AL172" s="10">
        <f t="shared" si="194"/>
        <v>3858.8718880000001</v>
      </c>
      <c r="AM172" s="5">
        <f t="shared" si="195"/>
        <v>9.4993879999999997</v>
      </c>
      <c r="AN172" s="5">
        <f t="shared" si="196"/>
        <v>13107200</v>
      </c>
      <c r="AO172" s="11">
        <f t="shared" si="197"/>
        <v>353.67279339956156</v>
      </c>
      <c r="AP172" s="11">
        <f t="shared" si="174"/>
        <v>1.3333333333333333</v>
      </c>
      <c r="AQ172" s="6">
        <f t="shared" si="198"/>
        <v>0</v>
      </c>
      <c r="AR172" s="6">
        <f t="shared" si="199"/>
        <v>1.0936422619671347E-6</v>
      </c>
      <c r="AS172" s="5">
        <f t="shared" si="200"/>
        <v>1.0936422619671347E-6</v>
      </c>
      <c r="AT172" s="5">
        <f t="shared" si="201"/>
        <v>1.0936422619671347E-6</v>
      </c>
      <c r="AU172" s="6">
        <f t="shared" si="202"/>
        <v>5.3395402362179916E-3</v>
      </c>
      <c r="AV172" s="6">
        <f t="shared" si="203"/>
        <v>2.6385629059014005E-5</v>
      </c>
      <c r="AW172" s="6">
        <f t="shared" si="204"/>
        <v>7.3252966476237746E-2</v>
      </c>
      <c r="AX172" s="5">
        <f t="shared" si="205"/>
        <v>7.8618892341514757E-2</v>
      </c>
      <c r="AY172" s="5">
        <v>8.2000000000000001E-5</v>
      </c>
      <c r="AZ172" s="5">
        <v>7.7127377777796005E-2</v>
      </c>
      <c r="BA172" s="10">
        <f t="shared" si="206"/>
        <v>16.643634146341462</v>
      </c>
      <c r="BB172" s="10">
        <f t="shared" si="207"/>
        <v>0.37647530614634145</v>
      </c>
      <c r="BC172" s="5">
        <f t="shared" si="208"/>
        <v>98.66628992443033</v>
      </c>
      <c r="BD172" s="5">
        <f t="shared" si="211"/>
        <v>98.66628992443033</v>
      </c>
      <c r="BE172" s="5">
        <f t="shared" si="209"/>
        <v>1.9338328446946627</v>
      </c>
    </row>
    <row r="173" spans="7:57">
      <c r="G173" s="5">
        <v>32768</v>
      </c>
      <c r="H173" s="5">
        <v>10581</v>
      </c>
      <c r="I173" s="5">
        <v>770901</v>
      </c>
      <c r="J173" s="10">
        <f t="shared" si="175"/>
        <v>1541802</v>
      </c>
      <c r="K173" s="5">
        <v>439.12811299999998</v>
      </c>
      <c r="L173" s="10">
        <f t="shared" si="176"/>
        <v>3513.0249039999999</v>
      </c>
      <c r="M173" s="5">
        <f t="shared" si="177"/>
        <v>9.4624319999999997</v>
      </c>
      <c r="N173" s="5">
        <f t="shared" si="178"/>
        <v>13107200</v>
      </c>
      <c r="O173" s="11">
        <f t="shared" si="179"/>
        <v>438.88160264519433</v>
      </c>
      <c r="P173" s="11">
        <f t="shared" si="180"/>
        <v>1.3333333333333333</v>
      </c>
      <c r="Q173" s="6">
        <f t="shared" si="181"/>
        <v>6.3270502737635195E-5</v>
      </c>
      <c r="R173" s="6">
        <f t="shared" si="182"/>
        <v>6.0531272867157829E-7</v>
      </c>
      <c r="S173" s="5">
        <f t="shared" si="183"/>
        <v>6.3875815466306779E-5</v>
      </c>
      <c r="T173" s="5">
        <f t="shared" si="184"/>
        <v>6.3270502737635195E-5</v>
      </c>
      <c r="U173" s="6">
        <f t="shared" si="185"/>
        <v>0</v>
      </c>
      <c r="V173" s="6">
        <f t="shared" si="186"/>
        <v>4.2940157555192152E-5</v>
      </c>
      <c r="W173" s="6">
        <f t="shared" si="187"/>
        <v>0.45157520068915613</v>
      </c>
      <c r="X173" s="5">
        <f t="shared" si="188"/>
        <v>0.45161814084671131</v>
      </c>
      <c r="Y173" s="5">
        <v>5.04E-4</v>
      </c>
      <c r="Z173" s="5">
        <v>0.45641880000007196</v>
      </c>
      <c r="AA173" s="10">
        <f t="shared" si="189"/>
        <v>3.0591309523809525</v>
      </c>
      <c r="AB173" s="10">
        <f t="shared" si="190"/>
        <v>5.576230006349206E-2</v>
      </c>
      <c r="AC173" s="5">
        <f t="shared" si="191"/>
        <v>87.446328821897779</v>
      </c>
      <c r="AD173" s="5">
        <f t="shared" si="210"/>
        <v>87.326227090018492</v>
      </c>
      <c r="AE173" s="5">
        <f t="shared" si="192"/>
        <v>1.0518101255600965</v>
      </c>
      <c r="AG173" s="5">
        <v>32768</v>
      </c>
      <c r="AH173" s="5">
        <v>51035</v>
      </c>
      <c r="AI173" s="5">
        <v>717841</v>
      </c>
      <c r="AJ173" s="10">
        <f t="shared" si="193"/>
        <v>1435682</v>
      </c>
      <c r="AK173" s="5">
        <v>383.79208399999999</v>
      </c>
      <c r="AL173" s="10">
        <f t="shared" si="194"/>
        <v>3070.3366719999999</v>
      </c>
      <c r="AM173" s="5">
        <f t="shared" si="195"/>
        <v>9.6347919999999991</v>
      </c>
      <c r="AN173" s="5">
        <f t="shared" si="196"/>
        <v>13107200</v>
      </c>
      <c r="AO173" s="11">
        <f t="shared" si="197"/>
        <v>467.59758077761711</v>
      </c>
      <c r="AP173" s="11">
        <f t="shared" si="174"/>
        <v>1.3333333333333333</v>
      </c>
      <c r="AQ173" s="6">
        <f t="shared" si="198"/>
        <v>0</v>
      </c>
      <c r="AR173" s="6">
        <f t="shared" si="199"/>
        <v>8.7016362305488489E-7</v>
      </c>
      <c r="AS173" s="5">
        <f t="shared" si="200"/>
        <v>8.7016362305488489E-7</v>
      </c>
      <c r="AT173" s="5">
        <f t="shared" si="201"/>
        <v>8.7016362305488489E-7</v>
      </c>
      <c r="AU173" s="6">
        <f t="shared" si="202"/>
        <v>5.6169441516597711E-3</v>
      </c>
      <c r="AV173" s="6">
        <f t="shared" si="203"/>
        <v>2.0993898441046027E-5</v>
      </c>
      <c r="AW173" s="6">
        <f t="shared" si="204"/>
        <v>0.3600115303649245</v>
      </c>
      <c r="AX173" s="5">
        <f t="shared" si="205"/>
        <v>0.36564946841502532</v>
      </c>
      <c r="AY173" s="5">
        <v>4.0299999999999998E-4</v>
      </c>
      <c r="AZ173" s="5">
        <v>0.36804524545469197</v>
      </c>
      <c r="BA173" s="10">
        <f t="shared" si="206"/>
        <v>3.5624863523573205</v>
      </c>
      <c r="BB173" s="10">
        <f t="shared" si="207"/>
        <v>6.0949611354838715E-2</v>
      </c>
      <c r="BC173" s="5">
        <f t="shared" si="208"/>
        <v>99.784078505445436</v>
      </c>
      <c r="BD173" s="5">
        <f t="shared" si="211"/>
        <v>99.784078505445436</v>
      </c>
      <c r="BE173" s="5">
        <f t="shared" si="209"/>
        <v>0.65094633587966777</v>
      </c>
    </row>
    <row r="174" spans="7:57">
      <c r="G174" s="5">
        <v>131072</v>
      </c>
      <c r="H174" s="5">
        <v>65536</v>
      </c>
      <c r="I174" s="5">
        <v>682389</v>
      </c>
      <c r="J174" s="10">
        <f t="shared" si="175"/>
        <v>1364778</v>
      </c>
      <c r="K174" s="5">
        <v>596.62418400000001</v>
      </c>
      <c r="L174" s="10">
        <f t="shared" si="176"/>
        <v>4772.9934720000001</v>
      </c>
      <c r="M174" s="5">
        <f t="shared" si="177"/>
        <v>9.4993879999999997</v>
      </c>
      <c r="N174" s="5">
        <f t="shared" si="178"/>
        <v>13107200</v>
      </c>
      <c r="O174" s="11">
        <f t="shared" si="179"/>
        <v>285.93753752362142</v>
      </c>
      <c r="P174" s="11">
        <f t="shared" si="180"/>
        <v>1.3333333333333333</v>
      </c>
      <c r="Q174" s="6">
        <f t="shared" si="181"/>
        <v>5.6006017754072374E-5</v>
      </c>
      <c r="R174" s="6">
        <f t="shared" si="182"/>
        <v>8.2241196160559598E-7</v>
      </c>
      <c r="S174" s="5">
        <f t="shared" si="183"/>
        <v>5.682842971567797E-5</v>
      </c>
      <c r="T174" s="5">
        <f t="shared" si="184"/>
        <v>5.6006017754072374E-5</v>
      </c>
      <c r="U174" s="6">
        <f t="shared" si="185"/>
        <v>0</v>
      </c>
      <c r="V174" s="6">
        <f t="shared" si="186"/>
        <v>5.8340916246913017E-5</v>
      </c>
      <c r="W174" s="6">
        <f t="shared" si="187"/>
        <v>6.8990655660843295E-2</v>
      </c>
      <c r="X174" s="5">
        <f t="shared" si="188"/>
        <v>6.904899657709021E-2</v>
      </c>
      <c r="Y174" s="5">
        <v>7.7000000000000001E-5</v>
      </c>
      <c r="Z174" s="5">
        <v>7.3725575000000002E-2</v>
      </c>
      <c r="AA174" s="10">
        <f t="shared" si="189"/>
        <v>17.724389610389611</v>
      </c>
      <c r="AB174" s="10">
        <f t="shared" si="190"/>
        <v>0.49589542566233769</v>
      </c>
      <c r="AC174" s="5">
        <f t="shared" si="191"/>
        <v>27.264912007698218</v>
      </c>
      <c r="AD174" s="5">
        <f t="shared" si="210"/>
        <v>26.19684452509355</v>
      </c>
      <c r="AE174" s="5">
        <f t="shared" si="192"/>
        <v>6.343224075105268</v>
      </c>
      <c r="AG174" s="5">
        <v>32768</v>
      </c>
      <c r="AH174" s="5">
        <v>51035</v>
      </c>
      <c r="AI174" s="5">
        <v>717841</v>
      </c>
      <c r="AJ174" s="10">
        <f t="shared" si="193"/>
        <v>1435682</v>
      </c>
      <c r="AK174" s="5">
        <v>399.38064600000001</v>
      </c>
      <c r="AL174" s="10">
        <f t="shared" si="194"/>
        <v>3195.0451680000001</v>
      </c>
      <c r="AM174" s="5">
        <f t="shared" si="195"/>
        <v>9.6347919999999991</v>
      </c>
      <c r="AN174" s="5">
        <f t="shared" si="196"/>
        <v>13107200</v>
      </c>
      <c r="AO174" s="11">
        <f t="shared" si="197"/>
        <v>449.34638620420276</v>
      </c>
      <c r="AP174" s="11">
        <f t="shared" si="174"/>
        <v>1.3333333333333333</v>
      </c>
      <c r="AQ174" s="6">
        <f t="shared" si="198"/>
        <v>0</v>
      </c>
      <c r="AR174" s="6">
        <f t="shared" si="199"/>
        <v>9.0550723787560056E-7</v>
      </c>
      <c r="AS174" s="5">
        <f t="shared" si="200"/>
        <v>9.0550723787560056E-7</v>
      </c>
      <c r="AT174" s="5">
        <f t="shared" si="201"/>
        <v>9.0550723787560056E-7</v>
      </c>
      <c r="AU174" s="6">
        <f t="shared" si="202"/>
        <v>5.6169441516597711E-3</v>
      </c>
      <c r="AV174" s="6">
        <f t="shared" si="203"/>
        <v>2.1846611931275153E-5</v>
      </c>
      <c r="AW174" s="6">
        <f t="shared" si="204"/>
        <v>0.36179818808385711</v>
      </c>
      <c r="AX174" s="5">
        <f t="shared" si="205"/>
        <v>0.36743697884744814</v>
      </c>
      <c r="AY174" s="5">
        <v>4.0499999999999998E-4</v>
      </c>
      <c r="AZ174" s="5">
        <v>0.36934527272741996</v>
      </c>
      <c r="BA174" s="10">
        <f t="shared" si="206"/>
        <v>3.5448938271604939</v>
      </c>
      <c r="BB174" s="10">
        <f t="shared" si="207"/>
        <v>6.3112003318518531E-2</v>
      </c>
      <c r="BC174" s="5">
        <f t="shared" si="208"/>
        <v>99.776417965956639</v>
      </c>
      <c r="BD174" s="5">
        <f t="shared" si="211"/>
        <v>99.776417965956639</v>
      </c>
      <c r="BE174" s="5">
        <f t="shared" si="209"/>
        <v>0.51666936627618909</v>
      </c>
    </row>
    <row r="175" spans="7:57">
      <c r="G175" s="5">
        <v>32768</v>
      </c>
      <c r="H175" s="5">
        <v>51035</v>
      </c>
      <c r="I175" s="5">
        <v>717841</v>
      </c>
      <c r="J175" s="10">
        <f t="shared" si="175"/>
        <v>1435682</v>
      </c>
      <c r="K175" s="5">
        <v>514.37307699999997</v>
      </c>
      <c r="L175" s="10">
        <f t="shared" si="176"/>
        <v>4114.9846159999997</v>
      </c>
      <c r="M175" s="5">
        <f t="shared" si="177"/>
        <v>9.6347919999999991</v>
      </c>
      <c r="N175" s="5">
        <f t="shared" si="178"/>
        <v>13107200</v>
      </c>
      <c r="O175" s="11">
        <f t="shared" si="179"/>
        <v>348.89121928129225</v>
      </c>
      <c r="P175" s="11">
        <f t="shared" si="180"/>
        <v>1.3333333333333333</v>
      </c>
      <c r="Q175" s="6">
        <f t="shared" si="181"/>
        <v>5.8915685614218672E-5</v>
      </c>
      <c r="R175" s="6">
        <f t="shared" si="182"/>
        <v>7.0903356350146913E-7</v>
      </c>
      <c r="S175" s="5">
        <f t="shared" si="183"/>
        <v>5.962471917772014E-5</v>
      </c>
      <c r="T175" s="5">
        <f t="shared" si="184"/>
        <v>5.8915685614218672E-5</v>
      </c>
      <c r="U175" s="6">
        <f t="shared" si="185"/>
        <v>0</v>
      </c>
      <c r="V175" s="6">
        <f t="shared" si="186"/>
        <v>5.0297988934561753E-5</v>
      </c>
      <c r="W175" s="6">
        <f t="shared" si="187"/>
        <v>0.36197694658416485</v>
      </c>
      <c r="X175" s="5">
        <f t="shared" si="188"/>
        <v>0.36202724457309943</v>
      </c>
      <c r="Y175" s="5">
        <v>4.0400000000000001E-4</v>
      </c>
      <c r="Z175" s="5">
        <v>0.36539596363617999</v>
      </c>
      <c r="AA175" s="10">
        <f t="shared" si="189"/>
        <v>3.5536683168316832</v>
      </c>
      <c r="AB175" s="10">
        <f t="shared" si="190"/>
        <v>8.148484388118811E-2</v>
      </c>
      <c r="AC175" s="5">
        <f t="shared" si="191"/>
        <v>85.416909501431022</v>
      </c>
      <c r="AD175" s="5">
        <f t="shared" si="210"/>
        <v>85.241406144128689</v>
      </c>
      <c r="AE175" s="5">
        <f t="shared" si="192"/>
        <v>0.92193658341413709</v>
      </c>
      <c r="AG175" s="5">
        <v>131072</v>
      </c>
      <c r="AH175" s="5">
        <v>62631</v>
      </c>
      <c r="AI175" s="5">
        <v>698700</v>
      </c>
      <c r="AJ175" s="10">
        <f t="shared" si="193"/>
        <v>1397400</v>
      </c>
      <c r="AK175" s="5">
        <v>354.26675399999999</v>
      </c>
      <c r="AL175" s="10">
        <f t="shared" si="194"/>
        <v>2834.1340319999999</v>
      </c>
      <c r="AM175" s="5">
        <f t="shared" si="195"/>
        <v>9.6370199999999997</v>
      </c>
      <c r="AN175" s="5">
        <f t="shared" si="196"/>
        <v>13107200</v>
      </c>
      <c r="AO175" s="11">
        <f t="shared" si="197"/>
        <v>493.06066128914824</v>
      </c>
      <c r="AP175" s="11">
        <f t="shared" si="174"/>
        <v>1.3333333333333333</v>
      </c>
      <c r="AQ175" s="6">
        <f t="shared" si="198"/>
        <v>0</v>
      </c>
      <c r="AR175" s="6">
        <f t="shared" si="199"/>
        <v>8.0322147079128828E-7</v>
      </c>
      <c r="AS175" s="5">
        <f t="shared" si="200"/>
        <v>8.0322147079128828E-7</v>
      </c>
      <c r="AT175" s="5">
        <f t="shared" si="201"/>
        <v>8.0322147079128828E-7</v>
      </c>
      <c r="AU175" s="6">
        <f t="shared" si="202"/>
        <v>5.4671701376275269E-3</v>
      </c>
      <c r="AV175" s="6">
        <f t="shared" si="203"/>
        <v>1.9378826621434527E-5</v>
      </c>
      <c r="AW175" s="6">
        <f t="shared" si="204"/>
        <v>7.8612939633035631E-2</v>
      </c>
      <c r="AX175" s="5">
        <f t="shared" si="205"/>
        <v>8.4099488597284597E-2</v>
      </c>
      <c r="AY175" s="5">
        <v>8.7999999999999998E-5</v>
      </c>
      <c r="AZ175" s="5">
        <v>8.4026311111072005E-2</v>
      </c>
      <c r="BA175" s="10">
        <f t="shared" si="206"/>
        <v>15.879545454545454</v>
      </c>
      <c r="BB175" s="10">
        <f t="shared" si="207"/>
        <v>0.25764854836363638</v>
      </c>
      <c r="BC175" s="5">
        <f t="shared" si="208"/>
        <v>99.087248328646254</v>
      </c>
      <c r="BD175" s="5">
        <f t="shared" si="211"/>
        <v>99.087248328646254</v>
      </c>
      <c r="BE175" s="5">
        <f t="shared" si="209"/>
        <v>8.7088776414164404E-2</v>
      </c>
    </row>
    <row r="176" spans="7:57">
      <c r="G176" s="5">
        <v>32768</v>
      </c>
      <c r="H176" s="5">
        <v>51035</v>
      </c>
      <c r="I176" s="5">
        <v>717841</v>
      </c>
      <c r="J176" s="10">
        <f t="shared" si="175"/>
        <v>1435682</v>
      </c>
      <c r="K176" s="5">
        <v>497.40002399999997</v>
      </c>
      <c r="L176" s="10">
        <f t="shared" si="176"/>
        <v>3979.2001919999998</v>
      </c>
      <c r="M176" s="5">
        <f t="shared" si="177"/>
        <v>9.6347919999999991</v>
      </c>
      <c r="N176" s="5">
        <f t="shared" si="178"/>
        <v>13107200</v>
      </c>
      <c r="O176" s="11">
        <f t="shared" si="179"/>
        <v>360.79662513245074</v>
      </c>
      <c r="P176" s="11">
        <f t="shared" si="180"/>
        <v>1.3333333333333333</v>
      </c>
      <c r="Q176" s="6">
        <f t="shared" si="181"/>
        <v>5.8915685614218672E-5</v>
      </c>
      <c r="R176" s="6">
        <f t="shared" si="182"/>
        <v>6.8563719073196412E-7</v>
      </c>
      <c r="S176" s="5">
        <f t="shared" si="183"/>
        <v>5.9601322804950638E-5</v>
      </c>
      <c r="T176" s="5">
        <f t="shared" si="184"/>
        <v>5.8915685614218672E-5</v>
      </c>
      <c r="U176" s="6">
        <f t="shared" si="185"/>
        <v>0</v>
      </c>
      <c r="V176" s="6">
        <f t="shared" si="186"/>
        <v>4.8638278366195963E-5</v>
      </c>
      <c r="W176" s="6">
        <f t="shared" si="187"/>
        <v>0.36376891166626463</v>
      </c>
      <c r="X176" s="5">
        <f t="shared" si="188"/>
        <v>0.36381754994463084</v>
      </c>
      <c r="Y176" s="5">
        <v>4.06E-4</v>
      </c>
      <c r="Z176" s="5">
        <v>0.36785445454526999</v>
      </c>
      <c r="AA176" s="10">
        <f t="shared" si="189"/>
        <v>3.5361625615763543</v>
      </c>
      <c r="AB176" s="10">
        <f t="shared" si="190"/>
        <v>7.8407885556650236E-2</v>
      </c>
      <c r="AC176" s="5">
        <f t="shared" si="191"/>
        <v>85.488747385660432</v>
      </c>
      <c r="AD176" s="5">
        <f t="shared" si="210"/>
        <v>85.319871230307726</v>
      </c>
      <c r="AE176" s="5">
        <f t="shared" si="192"/>
        <v>1.0974189793703737</v>
      </c>
      <c r="AG176" s="5">
        <v>262144</v>
      </c>
      <c r="AH176" s="5">
        <v>10800</v>
      </c>
      <c r="AI176" s="5">
        <v>800223</v>
      </c>
      <c r="AJ176" s="10">
        <f t="shared" si="193"/>
        <v>1600446</v>
      </c>
      <c r="AK176" s="5">
        <v>413.46303599999999</v>
      </c>
      <c r="AL176" s="10">
        <f t="shared" si="194"/>
        <v>3307.7042879999999</v>
      </c>
      <c r="AM176" s="5">
        <f t="shared" si="195"/>
        <v>9.818676</v>
      </c>
      <c r="AN176" s="5">
        <f t="shared" si="196"/>
        <v>13107200</v>
      </c>
      <c r="AO176" s="11">
        <f t="shared" si="197"/>
        <v>483.8540149451232</v>
      </c>
      <c r="AP176" s="11">
        <f t="shared" si="174"/>
        <v>1.3333333333333333</v>
      </c>
      <c r="AQ176" s="6">
        <f t="shared" si="198"/>
        <v>0</v>
      </c>
      <c r="AR176" s="6">
        <f t="shared" si="199"/>
        <v>9.3743594097952346E-7</v>
      </c>
      <c r="AS176" s="5">
        <f t="shared" si="200"/>
        <v>9.3743594097952346E-7</v>
      </c>
      <c r="AT176" s="5">
        <f t="shared" si="201"/>
        <v>9.3743594097952346E-7</v>
      </c>
      <c r="AU176" s="6">
        <f t="shared" si="202"/>
        <v>6.261564747449138E-3</v>
      </c>
      <c r="AV176" s="6">
        <f t="shared" si="203"/>
        <v>2.2616935962938092E-5</v>
      </c>
      <c r="AW176" s="6">
        <f t="shared" si="204"/>
        <v>5.1813073849046209E-2</v>
      </c>
      <c r="AX176" s="5">
        <f t="shared" si="205"/>
        <v>5.8097255532458286E-2</v>
      </c>
      <c r="AY176" s="5">
        <v>5.8E-5</v>
      </c>
      <c r="AZ176" s="5">
        <v>5.4561046153864E-2</v>
      </c>
      <c r="BA176" s="10">
        <f t="shared" si="206"/>
        <v>27.593896551724136</v>
      </c>
      <c r="BB176" s="10">
        <f t="shared" si="207"/>
        <v>0.45623507420689652</v>
      </c>
      <c r="BC176" s="5">
        <f t="shared" si="208"/>
        <v>98.383731136242204</v>
      </c>
      <c r="BD176" s="5">
        <f t="shared" si="211"/>
        <v>98.383731136242204</v>
      </c>
      <c r="BE176" s="5">
        <f t="shared" si="209"/>
        <v>6.4811979019281551</v>
      </c>
    </row>
    <row r="177" spans="7:57">
      <c r="G177" s="5">
        <v>131072</v>
      </c>
      <c r="H177" s="5">
        <v>62631</v>
      </c>
      <c r="I177" s="5">
        <v>698700</v>
      </c>
      <c r="J177" s="10">
        <f t="shared" si="175"/>
        <v>1397400</v>
      </c>
      <c r="K177" s="5">
        <v>449.17747500000002</v>
      </c>
      <c r="L177" s="10">
        <f t="shared" si="176"/>
        <v>3593.4198000000001</v>
      </c>
      <c r="M177" s="5">
        <f t="shared" si="177"/>
        <v>9.6370199999999997</v>
      </c>
      <c r="N177" s="5">
        <f t="shared" si="178"/>
        <v>13107200</v>
      </c>
      <c r="O177" s="11">
        <f t="shared" si="179"/>
        <v>388.87746986867495</v>
      </c>
      <c r="P177" s="11">
        <f t="shared" si="180"/>
        <v>1.3333333333333333</v>
      </c>
      <c r="Q177" s="6">
        <f t="shared" si="181"/>
        <v>5.7344717755957918E-5</v>
      </c>
      <c r="R177" s="6">
        <f t="shared" si="182"/>
        <v>6.1916519348434348E-7</v>
      </c>
      <c r="S177" s="5">
        <f t="shared" si="183"/>
        <v>5.7963882949442259E-5</v>
      </c>
      <c r="T177" s="5">
        <f t="shared" si="184"/>
        <v>5.7344717755957918E-5</v>
      </c>
      <c r="U177" s="6">
        <f t="shared" si="185"/>
        <v>0</v>
      </c>
      <c r="V177" s="6">
        <f t="shared" si="186"/>
        <v>4.3922834762217524E-5</v>
      </c>
      <c r="W177" s="6">
        <f t="shared" si="187"/>
        <v>7.1678603283993045E-2</v>
      </c>
      <c r="X177" s="5">
        <f t="shared" si="188"/>
        <v>7.1722526118755264E-2</v>
      </c>
      <c r="Y177" s="5">
        <v>8.0000000000000007E-5</v>
      </c>
      <c r="Z177" s="5">
        <v>7.6065000000000008E-2</v>
      </c>
      <c r="AA177" s="10">
        <f t="shared" si="189"/>
        <v>17.467500000000001</v>
      </c>
      <c r="AB177" s="10">
        <f t="shared" si="190"/>
        <v>0.35934198000000001</v>
      </c>
      <c r="AC177" s="5">
        <f t="shared" si="191"/>
        <v>28.319102805052609</v>
      </c>
      <c r="AD177" s="5">
        <f t="shared" si="210"/>
        <v>27.545146313197183</v>
      </c>
      <c r="AE177" s="5">
        <f t="shared" si="192"/>
        <v>5.7088988118645139</v>
      </c>
      <c r="AG177" s="5">
        <v>262144</v>
      </c>
      <c r="AH177" s="5">
        <v>35152</v>
      </c>
      <c r="AI177" s="5">
        <v>764014</v>
      </c>
      <c r="AJ177" s="10">
        <f t="shared" si="193"/>
        <v>1528028</v>
      </c>
      <c r="AK177" s="5">
        <v>421.71361200000001</v>
      </c>
      <c r="AL177" s="10">
        <f t="shared" si="194"/>
        <v>3373.7088960000001</v>
      </c>
      <c r="AM177" s="5">
        <f t="shared" si="195"/>
        <v>9.8712079999999993</v>
      </c>
      <c r="AN177" s="5">
        <f t="shared" si="196"/>
        <v>13107200</v>
      </c>
      <c r="AO177" s="11">
        <f t="shared" si="197"/>
        <v>452.92230216178081</v>
      </c>
      <c r="AP177" s="11">
        <f t="shared" si="174"/>
        <v>1.3333333333333333</v>
      </c>
      <c r="AQ177" s="6">
        <f t="shared" si="198"/>
        <v>0</v>
      </c>
      <c r="AR177" s="6">
        <f t="shared" si="199"/>
        <v>9.5614229633116146E-7</v>
      </c>
      <c r="AS177" s="5">
        <f t="shared" si="200"/>
        <v>9.5614229633116146E-7</v>
      </c>
      <c r="AT177" s="5">
        <f t="shared" si="201"/>
        <v>9.5614229633116146E-7</v>
      </c>
      <c r="AU177" s="6">
        <f t="shared" si="202"/>
        <v>5.978237477500154E-3</v>
      </c>
      <c r="AV177" s="6">
        <f t="shared" si="203"/>
        <v>2.306825260506074E-5</v>
      </c>
      <c r="AW177" s="6">
        <f t="shared" si="204"/>
        <v>4.8239758411180951E-2</v>
      </c>
      <c r="AX177" s="5">
        <f t="shared" si="205"/>
        <v>5.4241064141286169E-2</v>
      </c>
      <c r="AY177" s="5">
        <v>5.3999999999999998E-5</v>
      </c>
      <c r="AZ177" s="5">
        <v>5.2597246153841995E-2</v>
      </c>
      <c r="BA177" s="10">
        <f t="shared" si="206"/>
        <v>28.296814814814816</v>
      </c>
      <c r="BB177" s="10">
        <f t="shared" si="207"/>
        <v>0.49980872533333337</v>
      </c>
      <c r="BC177" s="5">
        <f t="shared" si="208"/>
        <v>98.229366117905258</v>
      </c>
      <c r="BD177" s="5">
        <f t="shared" si="211"/>
        <v>98.229366117905258</v>
      </c>
      <c r="BE177" s="5">
        <f t="shared" si="209"/>
        <v>3.1252928768098638</v>
      </c>
    </row>
    <row r="178" spans="7:57">
      <c r="G178" s="5">
        <v>262144</v>
      </c>
      <c r="H178" s="5">
        <v>10800</v>
      </c>
      <c r="I178" s="5">
        <v>800223</v>
      </c>
      <c r="J178" s="10">
        <f t="shared" si="175"/>
        <v>1600446</v>
      </c>
      <c r="K178" s="5">
        <v>511.10360700000001</v>
      </c>
      <c r="L178" s="10">
        <f t="shared" si="176"/>
        <v>4088.8288560000001</v>
      </c>
      <c r="M178" s="5">
        <f t="shared" si="177"/>
        <v>9.818676</v>
      </c>
      <c r="N178" s="5">
        <f t="shared" si="178"/>
        <v>13107200</v>
      </c>
      <c r="O178" s="11">
        <f t="shared" si="179"/>
        <v>391.41917071228966</v>
      </c>
      <c r="P178" s="11">
        <f t="shared" si="180"/>
        <v>1.3333333333333333</v>
      </c>
      <c r="Q178" s="6">
        <f t="shared" si="181"/>
        <v>6.5677060364714341E-5</v>
      </c>
      <c r="R178" s="6">
        <f t="shared" si="182"/>
        <v>7.0452678803339562E-7</v>
      </c>
      <c r="S178" s="5">
        <f t="shared" si="183"/>
        <v>6.6381587152747741E-5</v>
      </c>
      <c r="T178" s="5">
        <f t="shared" si="184"/>
        <v>6.5677060364714341E-5</v>
      </c>
      <c r="U178" s="6">
        <f t="shared" si="185"/>
        <v>0</v>
      </c>
      <c r="V178" s="6">
        <f t="shared" si="186"/>
        <v>4.9978283698741489E-5</v>
      </c>
      <c r="W178" s="6">
        <f t="shared" si="187"/>
        <v>5.375895246299478E-2</v>
      </c>
      <c r="X178" s="5">
        <f t="shared" si="188"/>
        <v>5.3808930746693524E-2</v>
      </c>
      <c r="Y178" s="5">
        <v>6.0000000000000002E-5</v>
      </c>
      <c r="Z178" s="5">
        <v>5.6168999999999997E-2</v>
      </c>
      <c r="AA178" s="10">
        <f t="shared" si="189"/>
        <v>26.674099999999999</v>
      </c>
      <c r="AB178" s="10">
        <f t="shared" si="190"/>
        <v>0.54517718079999999</v>
      </c>
      <c r="AC178" s="5">
        <f t="shared" si="191"/>
        <v>9.4617672745238988</v>
      </c>
      <c r="AD178" s="5">
        <f t="shared" si="210"/>
        <v>10.635978587912899</v>
      </c>
      <c r="AE178" s="5">
        <f t="shared" si="192"/>
        <v>4.2017291625388964</v>
      </c>
      <c r="AG178" s="5">
        <v>262144</v>
      </c>
      <c r="AH178" s="5">
        <v>35152</v>
      </c>
      <c r="AI178" s="5">
        <v>764014</v>
      </c>
      <c r="AJ178" s="10">
        <f t="shared" si="193"/>
        <v>1528028</v>
      </c>
      <c r="AK178" s="5">
        <v>435.81719199999998</v>
      </c>
      <c r="AL178" s="10">
        <f t="shared" si="194"/>
        <v>3486.5375359999998</v>
      </c>
      <c r="AM178" s="5">
        <f t="shared" si="195"/>
        <v>9.8712079999999993</v>
      </c>
      <c r="AN178" s="5">
        <f t="shared" si="196"/>
        <v>13107200</v>
      </c>
      <c r="AO178" s="11">
        <f t="shared" si="197"/>
        <v>438.26517977289893</v>
      </c>
      <c r="AP178" s="11">
        <f t="shared" si="174"/>
        <v>1.3333333333333333</v>
      </c>
      <c r="AQ178" s="6">
        <f t="shared" si="198"/>
        <v>0</v>
      </c>
      <c r="AR178" s="6">
        <f t="shared" si="199"/>
        <v>9.8811904307105617E-7</v>
      </c>
      <c r="AS178" s="5">
        <f t="shared" si="200"/>
        <v>9.8811904307105617E-7</v>
      </c>
      <c r="AT178" s="5">
        <f t="shared" si="201"/>
        <v>9.8811904307105617E-7</v>
      </c>
      <c r="AU178" s="6">
        <f t="shared" si="202"/>
        <v>5.978237477500154E-3</v>
      </c>
      <c r="AV178" s="6">
        <f t="shared" si="203"/>
        <v>2.3839735755753255E-5</v>
      </c>
      <c r="AW178" s="6">
        <f t="shared" si="204"/>
        <v>4.9133087270647267E-2</v>
      </c>
      <c r="AX178" s="5">
        <f t="shared" si="205"/>
        <v>5.5135164483903175E-2</v>
      </c>
      <c r="AY178" s="5">
        <v>5.5000000000000002E-5</v>
      </c>
      <c r="AZ178" s="5">
        <v>5.3556461538470004E-2</v>
      </c>
      <c r="BA178" s="10">
        <f t="shared" si="206"/>
        <v>27.782327272727272</v>
      </c>
      <c r="BB178" s="10">
        <f t="shared" si="207"/>
        <v>0.50713273250909086</v>
      </c>
      <c r="BC178" s="5">
        <f t="shared" si="208"/>
        <v>98.20341992168899</v>
      </c>
      <c r="BD178" s="5">
        <f t="shared" si="211"/>
        <v>98.20341992168899</v>
      </c>
      <c r="BE178" s="5">
        <f t="shared" si="209"/>
        <v>2.9477357168176175</v>
      </c>
    </row>
    <row r="179" spans="7:57">
      <c r="G179" s="5">
        <v>262144</v>
      </c>
      <c r="H179" s="5">
        <v>35152</v>
      </c>
      <c r="I179" s="5">
        <v>764014</v>
      </c>
      <c r="J179" s="10">
        <f t="shared" si="175"/>
        <v>1528028</v>
      </c>
      <c r="K179" s="5">
        <v>524.31996900000001</v>
      </c>
      <c r="L179" s="10">
        <f t="shared" si="176"/>
        <v>4194.5597520000001</v>
      </c>
      <c r="M179" s="5">
        <f t="shared" si="177"/>
        <v>9.8712079999999993</v>
      </c>
      <c r="N179" s="5">
        <f t="shared" si="178"/>
        <v>13107200</v>
      </c>
      <c r="O179" s="11">
        <f t="shared" si="179"/>
        <v>364.28805174879767</v>
      </c>
      <c r="P179" s="11">
        <f t="shared" si="180"/>
        <v>1.3333333333333333</v>
      </c>
      <c r="Q179" s="6">
        <f t="shared" si="181"/>
        <v>6.2705262904823864E-5</v>
      </c>
      <c r="R179" s="6">
        <f t="shared" si="182"/>
        <v>7.2274477934048225E-7</v>
      </c>
      <c r="S179" s="5">
        <f t="shared" si="183"/>
        <v>6.3428007684164343E-5</v>
      </c>
      <c r="T179" s="5">
        <f t="shared" si="184"/>
        <v>6.2705262904823864E-5</v>
      </c>
      <c r="U179" s="6">
        <f t="shared" si="185"/>
        <v>0</v>
      </c>
      <c r="V179" s="6">
        <f t="shared" si="186"/>
        <v>5.1270646109130948E-5</v>
      </c>
      <c r="W179" s="6">
        <f t="shared" si="187"/>
        <v>4.8383057216695294E-2</v>
      </c>
      <c r="X179" s="5">
        <f t="shared" si="188"/>
        <v>4.8434327862804424E-2</v>
      </c>
      <c r="Y179" s="5">
        <v>5.3999999999999998E-5</v>
      </c>
      <c r="Z179" s="5">
        <v>5.2618049999982E-2</v>
      </c>
      <c r="AA179" s="10">
        <f t="shared" si="189"/>
        <v>28.296814814814816</v>
      </c>
      <c r="AB179" s="10">
        <f t="shared" si="190"/>
        <v>0.62141625955555557</v>
      </c>
      <c r="AC179" s="5">
        <f t="shared" si="191"/>
        <v>16.120857231155309</v>
      </c>
      <c r="AD179" s="5">
        <f t="shared" si="210"/>
        <v>17.459273489193233</v>
      </c>
      <c r="AE179" s="5">
        <f t="shared" si="192"/>
        <v>7.9511158949809175</v>
      </c>
      <c r="AG179" s="5">
        <v>262144</v>
      </c>
      <c r="AH179" s="5">
        <v>9506</v>
      </c>
      <c r="AI179" s="5">
        <v>818302</v>
      </c>
      <c r="AJ179" s="10">
        <f t="shared" si="193"/>
        <v>1636604</v>
      </c>
      <c r="AK179" s="5">
        <v>432.96529399999997</v>
      </c>
      <c r="AL179" s="10">
        <f t="shared" si="194"/>
        <v>3463.7223519999998</v>
      </c>
      <c r="AM179" s="5">
        <f t="shared" si="195"/>
        <v>10.009744</v>
      </c>
      <c r="AN179" s="5">
        <f t="shared" si="196"/>
        <v>13107200</v>
      </c>
      <c r="AO179" s="11">
        <f t="shared" si="197"/>
        <v>472.4986109394718</v>
      </c>
      <c r="AP179" s="11">
        <f t="shared" si="174"/>
        <v>1.3333333333333333</v>
      </c>
      <c r="AQ179" s="6">
        <f t="shared" si="198"/>
        <v>0</v>
      </c>
      <c r="AR179" s="6">
        <f t="shared" si="199"/>
        <v>9.8165299543818467E-7</v>
      </c>
      <c r="AS179" s="5">
        <f t="shared" si="200"/>
        <v>9.8165299543818467E-7</v>
      </c>
      <c r="AT179" s="5">
        <f t="shared" si="201"/>
        <v>9.8165299543818467E-7</v>
      </c>
      <c r="AU179" s="6">
        <f t="shared" si="202"/>
        <v>6.4030288506667825E-3</v>
      </c>
      <c r="AV179" s="6">
        <f t="shared" si="203"/>
        <v>2.3683733431911104E-5</v>
      </c>
      <c r="AW179" s="6">
        <f t="shared" si="204"/>
        <v>4.46664429733157E-2</v>
      </c>
      <c r="AX179" s="5">
        <f t="shared" si="205"/>
        <v>5.1093155557414394E-2</v>
      </c>
      <c r="AY179" s="5">
        <v>5.0000000000000002E-5</v>
      </c>
      <c r="AZ179" s="5">
        <v>4.8454090909100002E-2</v>
      </c>
      <c r="BA179" s="10">
        <f t="shared" si="206"/>
        <v>32.732080000000003</v>
      </c>
      <c r="BB179" s="10">
        <f t="shared" si="207"/>
        <v>0.55419557631999994</v>
      </c>
      <c r="BC179" s="5">
        <f t="shared" si="208"/>
        <v>98.036694009123622</v>
      </c>
      <c r="BD179" s="5">
        <f t="shared" si="211"/>
        <v>98.036694009123622</v>
      </c>
      <c r="BE179" s="5">
        <f t="shared" si="209"/>
        <v>5.4465259770641117</v>
      </c>
    </row>
    <row r="180" spans="7:57">
      <c r="G180" s="5">
        <v>262144</v>
      </c>
      <c r="H180" s="5">
        <v>35152</v>
      </c>
      <c r="I180" s="5">
        <v>764014</v>
      </c>
      <c r="J180" s="10">
        <f t="shared" si="175"/>
        <v>1528028</v>
      </c>
      <c r="K180" s="5">
        <v>479.01781799999998</v>
      </c>
      <c r="L180" s="10">
        <f t="shared" si="176"/>
        <v>3832.1425439999998</v>
      </c>
      <c r="M180" s="5">
        <f t="shared" si="177"/>
        <v>9.8712079999999993</v>
      </c>
      <c r="N180" s="5">
        <f t="shared" si="178"/>
        <v>13107200</v>
      </c>
      <c r="O180" s="11">
        <f t="shared" si="179"/>
        <v>398.73986482899477</v>
      </c>
      <c r="P180" s="11">
        <f t="shared" si="180"/>
        <v>1.3333333333333333</v>
      </c>
      <c r="Q180" s="6">
        <f t="shared" si="181"/>
        <v>6.2705262904823864E-5</v>
      </c>
      <c r="R180" s="6">
        <f t="shared" si="182"/>
        <v>6.6029838198012491E-7</v>
      </c>
      <c r="S180" s="5">
        <f t="shared" si="183"/>
        <v>6.3365561286803996E-5</v>
      </c>
      <c r="T180" s="5">
        <f t="shared" si="184"/>
        <v>6.2705262904823864E-5</v>
      </c>
      <c r="U180" s="6">
        <f t="shared" si="185"/>
        <v>0</v>
      </c>
      <c r="V180" s="6">
        <f t="shared" si="186"/>
        <v>4.6840773723508703E-5</v>
      </c>
      <c r="W180" s="6">
        <f t="shared" si="187"/>
        <v>4.8383057216695294E-2</v>
      </c>
      <c r="X180" s="5">
        <f t="shared" si="188"/>
        <v>4.8429897990418802E-2</v>
      </c>
      <c r="Y180" s="5">
        <v>5.3999999999999998E-5</v>
      </c>
      <c r="Z180" s="5">
        <v>5.2502400000017997E-2</v>
      </c>
      <c r="AA180" s="10">
        <f t="shared" si="189"/>
        <v>28.296814814814816</v>
      </c>
      <c r="AB180" s="10">
        <f t="shared" si="190"/>
        <v>0.56772482133333335</v>
      </c>
      <c r="AC180" s="5">
        <f t="shared" si="191"/>
        <v>16.120857231155309</v>
      </c>
      <c r="AD180" s="5">
        <f t="shared" si="210"/>
        <v>17.343632012599997</v>
      </c>
      <c r="AE180" s="5">
        <f t="shared" si="192"/>
        <v>7.7567920887384183</v>
      </c>
      <c r="AG180" s="5">
        <v>262144</v>
      </c>
      <c r="AH180" s="5">
        <v>53370</v>
      </c>
      <c r="AI180" s="5">
        <v>747276</v>
      </c>
      <c r="AJ180" s="10">
        <f t="shared" si="193"/>
        <v>1494552</v>
      </c>
      <c r="AK180" s="5">
        <v>423.00509599999998</v>
      </c>
      <c r="AL180" s="10">
        <f t="shared" si="194"/>
        <v>3384.0407679999998</v>
      </c>
      <c r="AM180" s="5">
        <f t="shared" si="195"/>
        <v>10.034712000000001</v>
      </c>
      <c r="AN180" s="5">
        <f t="shared" si="196"/>
        <v>13107200</v>
      </c>
      <c r="AO180" s="11">
        <f t="shared" si="197"/>
        <v>441.6471616219016</v>
      </c>
      <c r="AP180" s="11">
        <f t="shared" si="174"/>
        <v>1.3333333333333333</v>
      </c>
      <c r="AQ180" s="6">
        <f t="shared" si="198"/>
        <v>0</v>
      </c>
      <c r="AR180" s="6">
        <f t="shared" si="199"/>
        <v>9.5907045051517901E-7</v>
      </c>
      <c r="AS180" s="5">
        <f t="shared" si="200"/>
        <v>9.5907045051517901E-7</v>
      </c>
      <c r="AT180" s="5">
        <f t="shared" si="201"/>
        <v>9.5907045051517901E-7</v>
      </c>
      <c r="AU180" s="6">
        <f t="shared" si="202"/>
        <v>5.8472663972602666E-3</v>
      </c>
      <c r="AV180" s="6">
        <f t="shared" si="203"/>
        <v>2.3138898366306392E-5</v>
      </c>
      <c r="AW180" s="6">
        <f t="shared" si="204"/>
        <v>6.3426349022108294E-2</v>
      </c>
      <c r="AX180" s="5">
        <f t="shared" si="205"/>
        <v>6.9296754317734868E-2</v>
      </c>
      <c r="AY180" s="5">
        <v>7.1000000000000005E-5</v>
      </c>
      <c r="AZ180" s="5">
        <v>6.8842017647063006E-2</v>
      </c>
      <c r="BA180" s="10">
        <f t="shared" si="206"/>
        <v>21.050028169014084</v>
      </c>
      <c r="BB180" s="10">
        <f t="shared" si="207"/>
        <v>0.38130036822535207</v>
      </c>
      <c r="BC180" s="5">
        <f t="shared" si="208"/>
        <v>98.649196548570174</v>
      </c>
      <c r="BD180" s="5">
        <f t="shared" si="211"/>
        <v>98.649196548570174</v>
      </c>
      <c r="BE180" s="5">
        <f t="shared" si="209"/>
        <v>0.66055105038203776</v>
      </c>
    </row>
    <row r="181" spans="7:57">
      <c r="G181" s="5">
        <v>262144</v>
      </c>
      <c r="H181" s="5">
        <v>9506</v>
      </c>
      <c r="I181" s="5">
        <v>818302</v>
      </c>
      <c r="J181" s="10">
        <f t="shared" si="175"/>
        <v>1636604</v>
      </c>
      <c r="K181" s="5">
        <v>534.52705000000003</v>
      </c>
      <c r="L181" s="10">
        <f t="shared" si="176"/>
        <v>4276.2164000000002</v>
      </c>
      <c r="M181" s="5">
        <f t="shared" si="177"/>
        <v>10.009744</v>
      </c>
      <c r="N181" s="5">
        <f t="shared" si="178"/>
        <v>13107200</v>
      </c>
      <c r="O181" s="11">
        <f t="shared" si="179"/>
        <v>382.72244594543906</v>
      </c>
      <c r="P181" s="11">
        <f t="shared" si="180"/>
        <v>1.3333333333333333</v>
      </c>
      <c r="Q181" s="6">
        <f t="shared" si="181"/>
        <v>6.716086622174879E-5</v>
      </c>
      <c r="R181" s="6">
        <f t="shared" si="182"/>
        <v>7.3681465068092595E-7</v>
      </c>
      <c r="S181" s="5">
        <f t="shared" si="183"/>
        <v>6.7897680872429716E-5</v>
      </c>
      <c r="T181" s="5">
        <f t="shared" si="184"/>
        <v>6.716086622174879E-5</v>
      </c>
      <c r="U181" s="6">
        <f t="shared" si="185"/>
        <v>0</v>
      </c>
      <c r="V181" s="6">
        <f t="shared" si="186"/>
        <v>5.2268745873967937E-5</v>
      </c>
      <c r="W181" s="6">
        <f t="shared" si="187"/>
        <v>4.6591092134595467E-2</v>
      </c>
      <c r="X181" s="5">
        <f t="shared" si="188"/>
        <v>4.6643360880469435E-2</v>
      </c>
      <c r="Y181" s="5">
        <v>5.1999999999999997E-5</v>
      </c>
      <c r="Z181" s="5">
        <v>5.0059099999999995E-2</v>
      </c>
      <c r="AA181" s="10">
        <f t="shared" si="189"/>
        <v>31.473153846153846</v>
      </c>
      <c r="AB181" s="10">
        <f t="shared" si="190"/>
        <v>0.6578794461538463</v>
      </c>
      <c r="AC181" s="5">
        <f t="shared" si="191"/>
        <v>29.155511964901525</v>
      </c>
      <c r="AD181" s="5">
        <f t="shared" si="210"/>
        <v>30.572463216210998</v>
      </c>
      <c r="AE181" s="5">
        <f t="shared" si="192"/>
        <v>6.8234129649365665</v>
      </c>
      <c r="AG181" s="5">
        <v>262144</v>
      </c>
      <c r="AH181" s="5">
        <v>53370</v>
      </c>
      <c r="AI181" s="5">
        <v>747276</v>
      </c>
      <c r="AJ181" s="10">
        <f t="shared" si="193"/>
        <v>1494552</v>
      </c>
      <c r="AK181" s="5">
        <v>458.38118700000001</v>
      </c>
      <c r="AL181" s="10">
        <f t="shared" si="194"/>
        <v>3667.0494960000001</v>
      </c>
      <c r="AM181" s="5">
        <f t="shared" si="195"/>
        <v>10.034712000000001</v>
      </c>
      <c r="AN181" s="5">
        <f t="shared" si="196"/>
        <v>13107200</v>
      </c>
      <c r="AO181" s="11">
        <f t="shared" si="197"/>
        <v>407.56253811961091</v>
      </c>
      <c r="AP181" s="11">
        <f t="shared" si="174"/>
        <v>1.3333333333333333</v>
      </c>
      <c r="AQ181" s="6">
        <f t="shared" si="198"/>
        <v>0</v>
      </c>
      <c r="AR181" s="6">
        <f t="shared" si="199"/>
        <v>1.0392779086608746E-6</v>
      </c>
      <c r="AS181" s="5">
        <f t="shared" si="200"/>
        <v>1.0392779086608746E-6</v>
      </c>
      <c r="AT181" s="5">
        <f t="shared" si="201"/>
        <v>1.0392779086608746E-6</v>
      </c>
      <c r="AU181" s="6">
        <f t="shared" si="202"/>
        <v>5.8472663972602666E-3</v>
      </c>
      <c r="AV181" s="6">
        <f t="shared" si="203"/>
        <v>2.5074013999632488E-5</v>
      </c>
      <c r="AW181" s="6">
        <f t="shared" si="204"/>
        <v>6.3426349022108294E-2</v>
      </c>
      <c r="AX181" s="5">
        <f t="shared" si="205"/>
        <v>6.9298689433368199E-2</v>
      </c>
      <c r="AY181" s="5">
        <v>7.1000000000000005E-5</v>
      </c>
      <c r="AZ181" s="5">
        <v>6.8971618750000005E-2</v>
      </c>
      <c r="BA181" s="10">
        <f t="shared" si="206"/>
        <v>21.050028169014084</v>
      </c>
      <c r="BB181" s="10">
        <f t="shared" si="207"/>
        <v>0.41318867560563377</v>
      </c>
      <c r="BC181" s="5">
        <f t="shared" si="208"/>
        <v>98.536228297660742</v>
      </c>
      <c r="BD181" s="5">
        <f t="shared" si="211"/>
        <v>98.536228297660742</v>
      </c>
      <c r="BE181" s="5">
        <f t="shared" si="209"/>
        <v>0.47421053658856471</v>
      </c>
    </row>
    <row r="182" spans="7:57">
      <c r="G182" s="5">
        <v>262144</v>
      </c>
      <c r="H182" s="5">
        <v>53370</v>
      </c>
      <c r="I182" s="5">
        <v>747276</v>
      </c>
      <c r="J182" s="10">
        <f t="shared" si="175"/>
        <v>1494552</v>
      </c>
      <c r="K182" s="5">
        <v>578.73900600000002</v>
      </c>
      <c r="L182" s="10">
        <f t="shared" si="176"/>
        <v>4629.9120480000001</v>
      </c>
      <c r="M182" s="5">
        <f t="shared" si="177"/>
        <v>10.034712000000001</v>
      </c>
      <c r="N182" s="5">
        <f t="shared" si="178"/>
        <v>13107200</v>
      </c>
      <c r="O182" s="11">
        <f t="shared" si="179"/>
        <v>322.8035402196478</v>
      </c>
      <c r="P182" s="11">
        <f t="shared" si="180"/>
        <v>1.3333333333333333</v>
      </c>
      <c r="Q182" s="6">
        <f t="shared" si="181"/>
        <v>6.1331517540863328E-5</v>
      </c>
      <c r="R182" s="6">
        <f t="shared" si="182"/>
        <v>7.977582772309022E-7</v>
      </c>
      <c r="S182" s="5">
        <f t="shared" si="183"/>
        <v>6.2129275818094236E-5</v>
      </c>
      <c r="T182" s="5">
        <f t="shared" si="184"/>
        <v>6.1331517540863328E-5</v>
      </c>
      <c r="U182" s="6">
        <f t="shared" si="185"/>
        <v>0</v>
      </c>
      <c r="V182" s="6">
        <f t="shared" si="186"/>
        <v>5.6592013504212373E-5</v>
      </c>
      <c r="W182" s="6">
        <f t="shared" si="187"/>
        <v>5.8238865168244336E-2</v>
      </c>
      <c r="X182" s="5">
        <f t="shared" si="188"/>
        <v>5.8295457181748549E-2</v>
      </c>
      <c r="Y182" s="5">
        <v>6.4999999999999994E-5</v>
      </c>
      <c r="Z182" s="5">
        <v>6.3293099999999991E-2</v>
      </c>
      <c r="AA182" s="10">
        <f t="shared" si="189"/>
        <v>22.993107692307692</v>
      </c>
      <c r="AB182" s="10">
        <f t="shared" si="190"/>
        <v>0.56983532898461542</v>
      </c>
      <c r="AC182" s="5">
        <f t="shared" si="191"/>
        <v>5.6438191679025644</v>
      </c>
      <c r="AD182" s="5">
        <f t="shared" si="210"/>
        <v>4.4164987413934753</v>
      </c>
      <c r="AE182" s="5">
        <f t="shared" si="192"/>
        <v>7.896031033795853</v>
      </c>
      <c r="AG182" s="5">
        <v>131072</v>
      </c>
      <c r="AH182" s="5">
        <v>9774</v>
      </c>
      <c r="AI182" s="5">
        <v>820804</v>
      </c>
      <c r="AJ182" s="10">
        <f t="shared" si="193"/>
        <v>1641608</v>
      </c>
      <c r="AK182" s="5">
        <v>392.56716899999998</v>
      </c>
      <c r="AL182" s="10">
        <f t="shared" si="194"/>
        <v>3140.5373519999998</v>
      </c>
      <c r="AM182" s="5">
        <f t="shared" si="195"/>
        <v>10.045128</v>
      </c>
      <c r="AN182" s="5">
        <f t="shared" si="196"/>
        <v>13107200</v>
      </c>
      <c r="AO182" s="11">
        <f t="shared" si="197"/>
        <v>522.71564258090064</v>
      </c>
      <c r="AP182" s="11">
        <f t="shared" si="174"/>
        <v>1.3333333333333333</v>
      </c>
      <c r="AQ182" s="6">
        <f t="shared" si="198"/>
        <v>0</v>
      </c>
      <c r="AR182" s="6">
        <f t="shared" si="199"/>
        <v>8.9005918649807086E-7</v>
      </c>
      <c r="AS182" s="5">
        <f t="shared" si="200"/>
        <v>8.9005918649807086E-7</v>
      </c>
      <c r="AT182" s="5">
        <f t="shared" si="201"/>
        <v>8.9005918649807086E-7</v>
      </c>
      <c r="AU182" s="6">
        <f t="shared" si="202"/>
        <v>6.4226064371621936E-3</v>
      </c>
      <c r="AV182" s="6">
        <f t="shared" si="203"/>
        <v>2.147390636977013E-5</v>
      </c>
      <c r="AW182" s="6">
        <f t="shared" si="204"/>
        <v>0.11702608059008714</v>
      </c>
      <c r="AX182" s="5">
        <f t="shared" si="205"/>
        <v>0.12347016093361909</v>
      </c>
      <c r="AY182" s="5">
        <v>1.3100000000000001E-4</v>
      </c>
      <c r="AZ182" s="5">
        <v>0.12165882666662302</v>
      </c>
      <c r="BA182" s="10">
        <f t="shared" si="206"/>
        <v>12.531358778625954</v>
      </c>
      <c r="BB182" s="10">
        <f t="shared" si="207"/>
        <v>0.19178854058015263</v>
      </c>
      <c r="BC182" s="5">
        <f t="shared" si="208"/>
        <v>99.320565506490027</v>
      </c>
      <c r="BD182" s="5">
        <f t="shared" si="211"/>
        <v>99.320565506490027</v>
      </c>
      <c r="BE182" s="5">
        <f t="shared" si="209"/>
        <v>1.4888638306200379</v>
      </c>
    </row>
    <row r="183" spans="7:57">
      <c r="G183" s="5">
        <v>262144</v>
      </c>
      <c r="H183" s="5">
        <v>53370</v>
      </c>
      <c r="I183" s="5">
        <v>747276</v>
      </c>
      <c r="J183" s="10">
        <f t="shared" si="175"/>
        <v>1494552</v>
      </c>
      <c r="K183" s="5">
        <v>580.68022499999995</v>
      </c>
      <c r="L183" s="10">
        <f t="shared" si="176"/>
        <v>4645.4417999999996</v>
      </c>
      <c r="M183" s="5">
        <f t="shared" si="177"/>
        <v>10.034712000000001</v>
      </c>
      <c r="N183" s="5">
        <f t="shared" si="178"/>
        <v>13107200</v>
      </c>
      <c r="O183" s="11">
        <f t="shared" si="179"/>
        <v>321.72440520081432</v>
      </c>
      <c r="P183" s="11">
        <f t="shared" si="180"/>
        <v>1.3333333333333333</v>
      </c>
      <c r="Q183" s="6">
        <f t="shared" si="181"/>
        <v>6.1331517540863328E-5</v>
      </c>
      <c r="R183" s="6">
        <f t="shared" si="182"/>
        <v>8.0043413544870442E-7</v>
      </c>
      <c r="S183" s="5">
        <f t="shared" si="183"/>
        <v>6.2131951676312034E-5</v>
      </c>
      <c r="T183" s="5">
        <f t="shared" si="184"/>
        <v>6.1331517540863328E-5</v>
      </c>
      <c r="U183" s="6">
        <f t="shared" si="185"/>
        <v>0</v>
      </c>
      <c r="V183" s="6">
        <f t="shared" si="186"/>
        <v>5.6781835670549352E-5</v>
      </c>
      <c r="W183" s="6">
        <f t="shared" si="187"/>
        <v>5.8238865168244336E-2</v>
      </c>
      <c r="X183" s="5">
        <f t="shared" si="188"/>
        <v>5.8295647003914888E-2</v>
      </c>
      <c r="Y183" s="5">
        <v>6.4999999999999994E-5</v>
      </c>
      <c r="Z183" s="5">
        <v>6.3435666666644991E-2</v>
      </c>
      <c r="AA183" s="10">
        <f t="shared" si="189"/>
        <v>22.993107692307692</v>
      </c>
      <c r="AB183" s="10">
        <f t="shared" si="190"/>
        <v>0.57174668307692311</v>
      </c>
      <c r="AC183" s="5">
        <f t="shared" si="191"/>
        <v>5.6438191679025644</v>
      </c>
      <c r="AD183" s="5">
        <f t="shared" si="210"/>
        <v>4.4123820364430166</v>
      </c>
      <c r="AE183" s="5">
        <f t="shared" si="192"/>
        <v>8.1027282171415536</v>
      </c>
      <c r="AG183" s="5">
        <v>131072</v>
      </c>
      <c r="AH183" s="5">
        <v>20374</v>
      </c>
      <c r="AI183" s="5">
        <v>812749</v>
      </c>
      <c r="AJ183" s="10">
        <f t="shared" si="193"/>
        <v>1625498</v>
      </c>
      <c r="AK183" s="5">
        <v>352.00823200000002</v>
      </c>
      <c r="AL183" s="10">
        <f t="shared" si="194"/>
        <v>2816.0658560000002</v>
      </c>
      <c r="AM183" s="5">
        <f t="shared" si="195"/>
        <v>10.160468</v>
      </c>
      <c r="AN183" s="5">
        <f t="shared" si="196"/>
        <v>13107200</v>
      </c>
      <c r="AO183" s="11">
        <f t="shared" si="197"/>
        <v>577.22300653468801</v>
      </c>
      <c r="AP183" s="11"/>
      <c r="AQ183" s="6">
        <f t="shared" si="198"/>
        <v>0</v>
      </c>
      <c r="AR183" s="6">
        <f t="shared" si="199"/>
        <v>7.9810077193323377E-7</v>
      </c>
      <c r="AS183" s="5">
        <f t="shared" si="200"/>
        <v>7.9810077193323377E-7</v>
      </c>
      <c r="AT183" s="5">
        <f t="shared" si="201"/>
        <v>7.9810077193323377E-7</v>
      </c>
      <c r="AU183" s="6">
        <f t="shared" si="202"/>
        <v>6.3595778763226498E-3</v>
      </c>
      <c r="AV183" s="6">
        <f t="shared" si="203"/>
        <v>1.9255282693689351E-5</v>
      </c>
      <c r="AW183" s="6">
        <f t="shared" si="204"/>
        <v>7.235963761677143E-2</v>
      </c>
      <c r="AX183" s="5">
        <f t="shared" si="205"/>
        <v>7.8738470775787772E-2</v>
      </c>
      <c r="AY183" s="5">
        <v>8.1000000000000004E-5</v>
      </c>
      <c r="AZ183" s="5">
        <v>7.6896899999964005E-2</v>
      </c>
      <c r="BA183" s="10">
        <f t="shared" si="206"/>
        <v>20.067876543209877</v>
      </c>
      <c r="BB183" s="10">
        <f t="shared" si="207"/>
        <v>0.27812996108641974</v>
      </c>
      <c r="BC183" s="5">
        <f t="shared" si="208"/>
        <v>99.014690405020687</v>
      </c>
      <c r="BD183" s="5">
        <f t="shared" si="211"/>
        <v>99.014690405020687</v>
      </c>
      <c r="BE183" s="5">
        <f t="shared" si="209"/>
        <v>2.3948569784017679</v>
      </c>
    </row>
    <row r="184" spans="7:57">
      <c r="G184" s="5">
        <v>131072</v>
      </c>
      <c r="H184" s="5">
        <v>9774</v>
      </c>
      <c r="I184" s="5">
        <v>820804</v>
      </c>
      <c r="J184" s="10">
        <f t="shared" si="175"/>
        <v>1641608</v>
      </c>
      <c r="K184" s="5">
        <v>501.06800800000002</v>
      </c>
      <c r="L184" s="10">
        <f t="shared" si="176"/>
        <v>4008.5440640000002</v>
      </c>
      <c r="M184" s="5">
        <f t="shared" si="177"/>
        <v>10.045128</v>
      </c>
      <c r="N184" s="5">
        <f t="shared" si="178"/>
        <v>13107200</v>
      </c>
      <c r="O184" s="11">
        <f t="shared" si="179"/>
        <v>409.52724325596932</v>
      </c>
      <c r="P184" s="11">
        <f t="shared" si="180"/>
        <v>1.3333333333333333</v>
      </c>
      <c r="Q184" s="6">
        <f t="shared" si="181"/>
        <v>6.7366213987349763E-5</v>
      </c>
      <c r="R184" s="6">
        <f t="shared" si="182"/>
        <v>6.9069329472083291E-7</v>
      </c>
      <c r="S184" s="5">
        <f t="shared" si="183"/>
        <v>6.8056907282070599E-5</v>
      </c>
      <c r="T184" s="5">
        <f t="shared" si="184"/>
        <v>6.7366213987349763E-5</v>
      </c>
      <c r="U184" s="6">
        <f t="shared" si="185"/>
        <v>0</v>
      </c>
      <c r="V184" s="6">
        <f t="shared" si="186"/>
        <v>4.8996952307142048E-5</v>
      </c>
      <c r="W184" s="6">
        <f t="shared" si="187"/>
        <v>0.12185362558278816</v>
      </c>
      <c r="X184" s="5">
        <f t="shared" si="188"/>
        <v>0.1219026225350953</v>
      </c>
      <c r="Y184" s="5">
        <v>1.36E-4</v>
      </c>
      <c r="Z184" s="5">
        <v>0.12625985000000001</v>
      </c>
      <c r="AA184" s="10">
        <f t="shared" si="189"/>
        <v>12.07064705882353</v>
      </c>
      <c r="AB184" s="10">
        <f t="shared" si="190"/>
        <v>0.23579670964705884</v>
      </c>
      <c r="AC184" s="5">
        <f t="shared" si="191"/>
        <v>50.466019126948702</v>
      </c>
      <c r="AD184" s="5">
        <f t="shared" si="210"/>
        <v>49.958156410242204</v>
      </c>
      <c r="AE184" s="5">
        <f t="shared" si="192"/>
        <v>3.451000032793246</v>
      </c>
      <c r="AG184" s="5">
        <v>65536</v>
      </c>
      <c r="AH184" s="5">
        <v>84064</v>
      </c>
      <c r="AI184" s="5">
        <v>707558</v>
      </c>
      <c r="AJ184" s="10">
        <f t="shared" si="193"/>
        <v>1415116</v>
      </c>
      <c r="AK184" s="5">
        <v>386.86465500000003</v>
      </c>
      <c r="AL184" s="10">
        <f t="shared" si="194"/>
        <v>3094.9172400000002</v>
      </c>
      <c r="AM184" s="5">
        <f t="shared" si="195"/>
        <v>10.171976000000001</v>
      </c>
      <c r="AN184" s="5">
        <f t="shared" si="196"/>
        <v>13107200</v>
      </c>
      <c r="AO184" s="11">
        <f t="shared" si="197"/>
        <v>457.2387208647944</v>
      </c>
      <c r="AP184" s="11">
        <f t="shared" ref="AP184:AP206" si="212">4/3</f>
        <v>1.3333333333333333</v>
      </c>
      <c r="AQ184" s="6">
        <f t="shared" si="198"/>
        <v>0</v>
      </c>
      <c r="AR184" s="6">
        <f t="shared" si="199"/>
        <v>8.7712999788364087E-7</v>
      </c>
      <c r="AS184" s="5">
        <f t="shared" si="200"/>
        <v>8.7712999788364087E-7</v>
      </c>
      <c r="AT184" s="5">
        <f t="shared" si="201"/>
        <v>8.7712999788364087E-7</v>
      </c>
      <c r="AU184" s="6">
        <f t="shared" si="202"/>
        <v>5.5364819926140806E-3</v>
      </c>
      <c r="AV184" s="6">
        <f t="shared" si="203"/>
        <v>2.1161971849060625E-5</v>
      </c>
      <c r="AW184" s="6">
        <f t="shared" si="204"/>
        <v>0.20099899337992064</v>
      </c>
      <c r="AX184" s="5">
        <f t="shared" si="205"/>
        <v>0.20655663734438379</v>
      </c>
      <c r="AY184" s="5">
        <v>2.2499999999999999E-4</v>
      </c>
      <c r="AZ184" s="5">
        <v>0.20830673076930001</v>
      </c>
      <c r="BA184" s="10">
        <f t="shared" si="206"/>
        <v>6.289404444444445</v>
      </c>
      <c r="BB184" s="10">
        <f t="shared" si="207"/>
        <v>0.11004150186666667</v>
      </c>
      <c r="BC184" s="5">
        <f t="shared" si="208"/>
        <v>99.610164445385053</v>
      </c>
      <c r="BD184" s="5">
        <f t="shared" si="211"/>
        <v>99.610164445385053</v>
      </c>
      <c r="BE184" s="5">
        <f t="shared" si="209"/>
        <v>0.84015212492315106</v>
      </c>
    </row>
    <row r="185" spans="7:57">
      <c r="G185" s="5">
        <v>131072</v>
      </c>
      <c r="H185" s="5">
        <v>20374</v>
      </c>
      <c r="I185" s="5">
        <v>812749</v>
      </c>
      <c r="J185" s="10">
        <f t="shared" si="175"/>
        <v>1625498</v>
      </c>
      <c r="K185" s="5">
        <v>543.12754099999995</v>
      </c>
      <c r="L185" s="10">
        <f t="shared" si="176"/>
        <v>4345.0203279999996</v>
      </c>
      <c r="M185" s="5">
        <f t="shared" si="177"/>
        <v>10.160468</v>
      </c>
      <c r="N185" s="5">
        <f t="shared" si="178"/>
        <v>13107200</v>
      </c>
      <c r="O185" s="11">
        <f t="shared" si="179"/>
        <v>374.10595976387805</v>
      </c>
      <c r="P185" s="11">
        <f t="shared" si="180"/>
        <v>1.3333333333333333</v>
      </c>
      <c r="Q185" s="6">
        <f t="shared" si="181"/>
        <v>6.6705112367878978E-5</v>
      </c>
      <c r="R185" s="6">
        <f t="shared" si="182"/>
        <v>7.4866993054346873E-7</v>
      </c>
      <c r="S185" s="5">
        <f t="shared" si="183"/>
        <v>6.7453782298422445E-5</v>
      </c>
      <c r="T185" s="5">
        <f t="shared" si="184"/>
        <v>6.6705112367878978E-5</v>
      </c>
      <c r="U185" s="6">
        <f t="shared" si="185"/>
        <v>0</v>
      </c>
      <c r="V185" s="6">
        <f t="shared" si="186"/>
        <v>5.3109745180682808E-5</v>
      </c>
      <c r="W185" s="6">
        <f t="shared" si="187"/>
        <v>7.5262533448192684E-2</v>
      </c>
      <c r="X185" s="5">
        <f t="shared" si="188"/>
        <v>7.5315643193373361E-2</v>
      </c>
      <c r="Y185" s="5">
        <v>8.3999999999999995E-5</v>
      </c>
      <c r="Z185" s="5">
        <v>7.9752399999971996E-2</v>
      </c>
      <c r="AA185" s="10">
        <f t="shared" si="189"/>
        <v>19.351166666666668</v>
      </c>
      <c r="AB185" s="10">
        <f t="shared" si="190"/>
        <v>0.41381145980952383</v>
      </c>
      <c r="AC185" s="5">
        <f t="shared" si="191"/>
        <v>20.589151943001212</v>
      </c>
      <c r="AD185" s="5">
        <f t="shared" si="210"/>
        <v>19.697878216163751</v>
      </c>
      <c r="AE185" s="5">
        <f t="shared" si="192"/>
        <v>5.5631640008328187</v>
      </c>
      <c r="AG185" s="5">
        <v>131072</v>
      </c>
      <c r="AH185" s="5">
        <v>55476</v>
      </c>
      <c r="AI185" s="5">
        <v>759952</v>
      </c>
      <c r="AJ185" s="10">
        <f t="shared" si="193"/>
        <v>1519904</v>
      </c>
      <c r="AK185" s="5">
        <v>357.58018499999997</v>
      </c>
      <c r="AL185" s="10">
        <f t="shared" si="194"/>
        <v>2860.6414799999998</v>
      </c>
      <c r="AM185" s="5">
        <f t="shared" si="195"/>
        <v>10.228944</v>
      </c>
      <c r="AN185" s="5">
        <f t="shared" si="196"/>
        <v>13107200</v>
      </c>
      <c r="AO185" s="11">
        <f t="shared" si="197"/>
        <v>531.31579424626125</v>
      </c>
      <c r="AP185" s="11">
        <f t="shared" si="212"/>
        <v>1.3333333333333333</v>
      </c>
      <c r="AQ185" s="6">
        <f t="shared" si="198"/>
        <v>0</v>
      </c>
      <c r="AR185" s="6">
        <f t="shared" si="199"/>
        <v>8.1073394237134921E-7</v>
      </c>
      <c r="AS185" s="5">
        <f t="shared" si="200"/>
        <v>8.1073394237134921E-7</v>
      </c>
      <c r="AT185" s="5">
        <f t="shared" si="201"/>
        <v>8.1073394237134921E-7</v>
      </c>
      <c r="AU185" s="6">
        <f t="shared" si="202"/>
        <v>5.9464532423505294E-3</v>
      </c>
      <c r="AV185" s="6">
        <f t="shared" si="203"/>
        <v>1.9560075367319067E-5</v>
      </c>
      <c r="AW185" s="6">
        <f t="shared" si="204"/>
        <v>7.0572979897838797E-2</v>
      </c>
      <c r="AX185" s="5">
        <f t="shared" si="205"/>
        <v>7.6538993215556642E-2</v>
      </c>
      <c r="AY185" s="5">
        <v>7.8999999999999996E-5</v>
      </c>
      <c r="AZ185" s="5">
        <v>7.6350537499999996E-2</v>
      </c>
      <c r="BA185" s="10">
        <f t="shared" si="206"/>
        <v>19.23929113924051</v>
      </c>
      <c r="BB185" s="10">
        <f t="shared" si="207"/>
        <v>0.28968521316455698</v>
      </c>
      <c r="BC185" s="5">
        <f t="shared" si="208"/>
        <v>98.973754503327413</v>
      </c>
      <c r="BD185" s="5">
        <f t="shared" si="211"/>
        <v>98.973754503327413</v>
      </c>
      <c r="BE185" s="5">
        <f t="shared" si="209"/>
        <v>0.24682958591698947</v>
      </c>
    </row>
    <row r="186" spans="7:57">
      <c r="G186" s="5">
        <v>65536</v>
      </c>
      <c r="H186" s="5">
        <v>84064</v>
      </c>
      <c r="I186" s="5">
        <v>707558</v>
      </c>
      <c r="J186" s="10">
        <f t="shared" si="175"/>
        <v>1415116</v>
      </c>
      <c r="K186" s="5">
        <v>433.427841</v>
      </c>
      <c r="L186" s="10">
        <f t="shared" si="176"/>
        <v>3467.422728</v>
      </c>
      <c r="M186" s="5">
        <f t="shared" si="177"/>
        <v>10.171976000000001</v>
      </c>
      <c r="N186" s="5">
        <f t="shared" si="178"/>
        <v>13107200</v>
      </c>
      <c r="O186" s="11">
        <f t="shared" si="179"/>
        <v>408.11753022575215</v>
      </c>
      <c r="P186" s="11">
        <f t="shared" si="180"/>
        <v>1.3333333333333333</v>
      </c>
      <c r="Q186" s="6">
        <f t="shared" si="181"/>
        <v>5.8071724353757084E-5</v>
      </c>
      <c r="R186" s="6">
        <f t="shared" si="182"/>
        <v>5.9745523311084614E-7</v>
      </c>
      <c r="S186" s="5">
        <f t="shared" si="183"/>
        <v>5.8669179586867929E-5</v>
      </c>
      <c r="T186" s="5">
        <f t="shared" si="184"/>
        <v>5.8071724353757084E-5</v>
      </c>
      <c r="U186" s="6">
        <f t="shared" si="185"/>
        <v>0</v>
      </c>
      <c r="V186" s="6">
        <f t="shared" si="186"/>
        <v>4.2382756262628017E-5</v>
      </c>
      <c r="W186" s="6">
        <f t="shared" si="187"/>
        <v>0.20338803681833023</v>
      </c>
      <c r="X186" s="5">
        <f t="shared" si="188"/>
        <v>0.20343041957459285</v>
      </c>
      <c r="Y186" s="5">
        <v>2.2699999999999999E-4</v>
      </c>
      <c r="Z186" s="5">
        <v>0.208399969230874</v>
      </c>
      <c r="AA186" s="10">
        <f t="shared" si="189"/>
        <v>6.2339911894273126</v>
      </c>
      <c r="AB186" s="10">
        <f t="shared" si="190"/>
        <v>0.12219991992951543</v>
      </c>
      <c r="AC186" s="5">
        <f t="shared" si="191"/>
        <v>74.417742575437401</v>
      </c>
      <c r="AD186" s="5">
        <f t="shared" si="210"/>
        <v>74.154546437503114</v>
      </c>
      <c r="AE186" s="5">
        <f t="shared" si="192"/>
        <v>2.3846211084492475</v>
      </c>
      <c r="AG186" s="5">
        <v>65536</v>
      </c>
      <c r="AH186" s="5">
        <v>7548</v>
      </c>
      <c r="AI186" s="5">
        <v>848553</v>
      </c>
      <c r="AJ186" s="10">
        <f t="shared" si="193"/>
        <v>1697106</v>
      </c>
      <c r="AK186" s="5">
        <v>1195.729752</v>
      </c>
      <c r="AL186" s="10">
        <f t="shared" si="194"/>
        <v>9565.8380159999997</v>
      </c>
      <c r="AM186" s="5">
        <f t="shared" si="195"/>
        <v>10.333596</v>
      </c>
      <c r="AN186" s="5">
        <f t="shared" si="196"/>
        <v>13107200</v>
      </c>
      <c r="AO186" s="11">
        <f t="shared" si="197"/>
        <v>177.41320699361506</v>
      </c>
      <c r="AP186" s="11">
        <f t="shared" si="212"/>
        <v>1.3333333333333333</v>
      </c>
      <c r="AQ186" s="6">
        <f t="shared" si="198"/>
        <v>0</v>
      </c>
      <c r="AR186" s="6">
        <f t="shared" si="199"/>
        <v>2.7110526156522784E-6</v>
      </c>
      <c r="AS186" s="5">
        <f t="shared" si="200"/>
        <v>2.7110526156522784E-6</v>
      </c>
      <c r="AT186" s="5">
        <f t="shared" si="201"/>
        <v>2.7110526156522784E-6</v>
      </c>
      <c r="AU186" s="6">
        <f t="shared" si="202"/>
        <v>6.639736112486405E-3</v>
      </c>
      <c r="AV186" s="6">
        <f t="shared" si="203"/>
        <v>6.5407886256521003E-5</v>
      </c>
      <c r="AW186" s="6">
        <f t="shared" si="204"/>
        <v>0.23583881889910691</v>
      </c>
      <c r="AX186" s="5">
        <f t="shared" si="205"/>
        <v>0.24254396289784982</v>
      </c>
      <c r="AY186" s="5">
        <v>2.6400000000000002E-4</v>
      </c>
      <c r="AZ186" s="5">
        <v>0.24131360000008803</v>
      </c>
      <c r="BA186" s="10">
        <f t="shared" si="206"/>
        <v>6.4284318181818181</v>
      </c>
      <c r="BB186" s="10">
        <f t="shared" si="207"/>
        <v>0.28987387927272723</v>
      </c>
      <c r="BC186" s="5">
        <f t="shared" si="208"/>
        <v>98.973086130434751</v>
      </c>
      <c r="BD186" s="5">
        <f t="shared" si="211"/>
        <v>98.973086130434751</v>
      </c>
      <c r="BE186" s="5">
        <f t="shared" si="209"/>
        <v>0.50986057054444722</v>
      </c>
    </row>
    <row r="187" spans="7:57">
      <c r="G187" s="5">
        <v>131072</v>
      </c>
      <c r="H187" s="5">
        <v>55476</v>
      </c>
      <c r="I187" s="5">
        <v>759952</v>
      </c>
      <c r="J187" s="10">
        <f t="shared" si="175"/>
        <v>1519904</v>
      </c>
      <c r="K187" s="5">
        <v>408.35263099999997</v>
      </c>
      <c r="L187" s="10">
        <f t="shared" si="176"/>
        <v>3266.8210479999998</v>
      </c>
      <c r="M187" s="5">
        <f t="shared" si="177"/>
        <v>10.228944</v>
      </c>
      <c r="N187" s="5">
        <f t="shared" si="178"/>
        <v>13107200</v>
      </c>
      <c r="O187" s="11">
        <f t="shared" si="179"/>
        <v>465.25474694443687</v>
      </c>
      <c r="P187" s="11">
        <f t="shared" si="180"/>
        <v>1.3333333333333333</v>
      </c>
      <c r="Q187" s="6">
        <f t="shared" si="181"/>
        <v>6.2371880561150326E-5</v>
      </c>
      <c r="R187" s="6">
        <f t="shared" si="182"/>
        <v>5.6289050510147615E-7</v>
      </c>
      <c r="S187" s="5">
        <f t="shared" si="183"/>
        <v>6.29347710662518E-5</v>
      </c>
      <c r="T187" s="5">
        <f t="shared" si="184"/>
        <v>6.2371880561150326E-5</v>
      </c>
      <c r="U187" s="6">
        <f t="shared" si="185"/>
        <v>0</v>
      </c>
      <c r="V187" s="6">
        <f t="shared" si="186"/>
        <v>3.9930775994788662E-5</v>
      </c>
      <c r="W187" s="6">
        <f t="shared" si="187"/>
        <v>6.8990655660843295E-2</v>
      </c>
      <c r="X187" s="5">
        <f t="shared" si="188"/>
        <v>6.9030586436838084E-2</v>
      </c>
      <c r="Y187" s="5">
        <v>7.7000000000000001E-5</v>
      </c>
      <c r="Z187" s="5">
        <v>7.4045125000000003E-2</v>
      </c>
      <c r="AA187" s="10">
        <f t="shared" si="189"/>
        <v>19.739012987012984</v>
      </c>
      <c r="AB187" s="10">
        <f t="shared" si="190"/>
        <v>0.33940997901298697</v>
      </c>
      <c r="AC187" s="5">
        <f t="shared" si="191"/>
        <v>18.997557712791789</v>
      </c>
      <c r="AD187" s="5">
        <f t="shared" si="210"/>
        <v>18.266531082789871</v>
      </c>
      <c r="AE187" s="5">
        <f t="shared" si="192"/>
        <v>6.7722737495033174</v>
      </c>
      <c r="AG187" s="5">
        <v>131072</v>
      </c>
      <c r="AH187" s="5">
        <v>102158</v>
      </c>
      <c r="AI187" s="5">
        <v>711558</v>
      </c>
      <c r="AJ187" s="10">
        <f t="shared" si="193"/>
        <v>1423116</v>
      </c>
      <c r="AK187" s="5">
        <v>171.940887</v>
      </c>
      <c r="AL187" s="10">
        <f t="shared" si="194"/>
        <v>1375.527096</v>
      </c>
      <c r="AM187" s="5">
        <f t="shared" si="195"/>
        <v>10.581856</v>
      </c>
      <c r="AN187" s="5">
        <f t="shared" si="196"/>
        <v>13107200</v>
      </c>
      <c r="AO187" s="11">
        <f t="shared" si="197"/>
        <v>1034.5968495556267</v>
      </c>
      <c r="AP187" s="11">
        <f t="shared" si="212"/>
        <v>1.3333333333333333</v>
      </c>
      <c r="AQ187" s="6">
        <f t="shared" si="198"/>
        <v>0</v>
      </c>
      <c r="AR187" s="6">
        <f t="shared" si="199"/>
        <v>3.8983791334057469E-7</v>
      </c>
      <c r="AS187" s="5">
        <f t="shared" si="200"/>
        <v>3.8983791334057469E-7</v>
      </c>
      <c r="AT187" s="5">
        <f t="shared" si="201"/>
        <v>3.8983791334057469E-7</v>
      </c>
      <c r="AU187" s="6">
        <f t="shared" si="202"/>
        <v>5.5677810917274485E-3</v>
      </c>
      <c r="AV187" s="6">
        <f t="shared" si="203"/>
        <v>9.4053777293159896E-6</v>
      </c>
      <c r="AW187" s="6">
        <f t="shared" si="204"/>
        <v>9.4692859103429283E-2</v>
      </c>
      <c r="AX187" s="5">
        <f t="shared" si="205"/>
        <v>0.10027004557288605</v>
      </c>
      <c r="AY187" s="5">
        <v>1.06E-4</v>
      </c>
      <c r="AZ187" s="5">
        <v>0.102765233333298</v>
      </c>
      <c r="BA187" s="10">
        <f t="shared" si="206"/>
        <v>13.425622641509435</v>
      </c>
      <c r="BB187" s="10">
        <f t="shared" si="207"/>
        <v>0.10381336573584905</v>
      </c>
      <c r="BC187" s="5">
        <f t="shared" si="208"/>
        <v>99.632228383640978</v>
      </c>
      <c r="BD187" s="5">
        <f t="shared" si="211"/>
        <v>99.632228383640978</v>
      </c>
      <c r="BE187" s="5">
        <f t="shared" si="209"/>
        <v>2.4280466063063573</v>
      </c>
    </row>
    <row r="188" spans="7:57">
      <c r="G188" s="5">
        <v>65536</v>
      </c>
      <c r="H188" s="5">
        <v>7548</v>
      </c>
      <c r="I188" s="5">
        <v>848553</v>
      </c>
      <c r="J188" s="10">
        <f t="shared" si="175"/>
        <v>1697106</v>
      </c>
      <c r="K188" s="5">
        <v>1009.043762</v>
      </c>
      <c r="L188" s="10">
        <f t="shared" si="176"/>
        <v>8072.3500960000001</v>
      </c>
      <c r="M188" s="5">
        <f t="shared" si="177"/>
        <v>10.333596</v>
      </c>
      <c r="N188" s="5">
        <f t="shared" si="178"/>
        <v>13107200</v>
      </c>
      <c r="O188" s="11">
        <f t="shared" si="179"/>
        <v>210.23691735582028</v>
      </c>
      <c r="P188" s="11">
        <f t="shared" si="180"/>
        <v>1.3333333333333333</v>
      </c>
      <c r="Q188" s="6">
        <f t="shared" si="181"/>
        <v>6.9643670081539081E-5</v>
      </c>
      <c r="R188" s="6">
        <f t="shared" si="182"/>
        <v>1.3909085181372904E-6</v>
      </c>
      <c r="S188" s="5">
        <f t="shared" si="183"/>
        <v>7.1034578599676374E-5</v>
      </c>
      <c r="T188" s="5">
        <f t="shared" si="184"/>
        <v>6.9643670081539081E-5</v>
      </c>
      <c r="U188" s="6">
        <f t="shared" si="185"/>
        <v>0</v>
      </c>
      <c r="V188" s="6">
        <f t="shared" si="186"/>
        <v>9.8669378793253925E-5</v>
      </c>
      <c r="W188" s="6">
        <f t="shared" si="187"/>
        <v>0.26073091944552468</v>
      </c>
      <c r="X188" s="5">
        <f t="shared" si="188"/>
        <v>0.26082958882431795</v>
      </c>
      <c r="Y188" s="5">
        <v>2.9100000000000003E-4</v>
      </c>
      <c r="Z188" s="5">
        <v>0.266583388235277</v>
      </c>
      <c r="AA188" s="10">
        <f t="shared" si="189"/>
        <v>5.8319793814432987</v>
      </c>
      <c r="AB188" s="10">
        <f t="shared" si="190"/>
        <v>0.2219202775532646</v>
      </c>
      <c r="AC188" s="5">
        <f t="shared" si="191"/>
        <v>76.067467325931588</v>
      </c>
      <c r="AD188" s="5">
        <f t="shared" si="210"/>
        <v>75.589491890145581</v>
      </c>
      <c r="AE188" s="5">
        <f t="shared" si="192"/>
        <v>2.1583488187497077</v>
      </c>
      <c r="AG188" s="5">
        <v>131072</v>
      </c>
      <c r="AH188" s="5">
        <v>102158</v>
      </c>
      <c r="AI188" s="5">
        <v>711558</v>
      </c>
      <c r="AJ188" s="10">
        <f t="shared" si="193"/>
        <v>1423116</v>
      </c>
      <c r="AK188" s="5">
        <v>170.17827600000001</v>
      </c>
      <c r="AL188" s="10">
        <f t="shared" si="194"/>
        <v>1361.4262080000001</v>
      </c>
      <c r="AM188" s="5">
        <f t="shared" si="195"/>
        <v>10.581856</v>
      </c>
      <c r="AN188" s="5">
        <f t="shared" si="196"/>
        <v>13107200</v>
      </c>
      <c r="AO188" s="11">
        <f t="shared" si="197"/>
        <v>1045.3126226287543</v>
      </c>
      <c r="AP188" s="11">
        <f t="shared" si="212"/>
        <v>1.3333333333333333</v>
      </c>
      <c r="AQ188" s="6">
        <f t="shared" si="198"/>
        <v>0</v>
      </c>
      <c r="AR188" s="6">
        <f t="shared" si="199"/>
        <v>3.8584158293737551E-7</v>
      </c>
      <c r="AS188" s="5">
        <f t="shared" si="200"/>
        <v>3.8584158293737551E-7</v>
      </c>
      <c r="AT188" s="5">
        <f t="shared" si="201"/>
        <v>3.8584158293737551E-7</v>
      </c>
      <c r="AU188" s="6">
        <f t="shared" si="202"/>
        <v>5.5677810917274485E-3</v>
      </c>
      <c r="AV188" s="6">
        <f t="shared" si="203"/>
        <v>9.3089607424427783E-6</v>
      </c>
      <c r="AW188" s="6">
        <f t="shared" si="204"/>
        <v>9.6479516822361902E-2</v>
      </c>
      <c r="AX188" s="5">
        <f t="shared" si="205"/>
        <v>0.1020566068748318</v>
      </c>
      <c r="AY188" s="5">
        <v>1.08E-4</v>
      </c>
      <c r="AZ188" s="5">
        <v>0.10448189999999999</v>
      </c>
      <c r="BA188" s="10">
        <f t="shared" si="206"/>
        <v>13.177</v>
      </c>
      <c r="BB188" s="10">
        <f t="shared" si="207"/>
        <v>0.1008463857777778</v>
      </c>
      <c r="BC188" s="5">
        <f t="shared" si="208"/>
        <v>99.642739275057991</v>
      </c>
      <c r="BD188" s="5">
        <f t="shared" si="211"/>
        <v>99.642739275057991</v>
      </c>
      <c r="BE188" s="5">
        <f t="shared" si="209"/>
        <v>2.3212567202244507</v>
      </c>
    </row>
    <row r="189" spans="7:57">
      <c r="G189" s="5">
        <v>131072</v>
      </c>
      <c r="H189" s="5">
        <v>102158</v>
      </c>
      <c r="I189" s="5">
        <v>711558</v>
      </c>
      <c r="J189" s="10">
        <f t="shared" si="175"/>
        <v>1423116</v>
      </c>
      <c r="K189" s="5">
        <v>186.98895300000001</v>
      </c>
      <c r="L189" s="10">
        <f t="shared" si="176"/>
        <v>1495.9116240000001</v>
      </c>
      <c r="M189" s="5">
        <f t="shared" si="177"/>
        <v>10.581856</v>
      </c>
      <c r="N189" s="5">
        <f t="shared" si="178"/>
        <v>13107200</v>
      </c>
      <c r="O189" s="11">
        <f t="shared" si="179"/>
        <v>951.33694876616585</v>
      </c>
      <c r="P189" s="11">
        <f t="shared" si="180"/>
        <v>1.3333333333333333</v>
      </c>
      <c r="Q189" s="6">
        <f t="shared" si="181"/>
        <v>5.8400018143686711E-5</v>
      </c>
      <c r="R189" s="6">
        <f t="shared" si="182"/>
        <v>2.5775346651939707E-7</v>
      </c>
      <c r="S189" s="5">
        <f t="shared" si="183"/>
        <v>5.8657771610206106E-5</v>
      </c>
      <c r="T189" s="5">
        <f t="shared" si="184"/>
        <v>5.8400018143686711E-5</v>
      </c>
      <c r="U189" s="6">
        <f t="shared" si="185"/>
        <v>0</v>
      </c>
      <c r="V189" s="6">
        <f t="shared" si="186"/>
        <v>1.8284721167238092E-5</v>
      </c>
      <c r="W189" s="6">
        <f t="shared" si="187"/>
        <v>8.243039377659199E-2</v>
      </c>
      <c r="X189" s="5">
        <f t="shared" si="188"/>
        <v>8.2448678497759234E-2</v>
      </c>
      <c r="Y189" s="5">
        <v>9.2E-5</v>
      </c>
      <c r="Z189" s="5">
        <v>9.0663240000000006E-2</v>
      </c>
      <c r="AA189" s="10">
        <f t="shared" si="189"/>
        <v>15.468652173913044</v>
      </c>
      <c r="AB189" s="10">
        <f t="shared" si="190"/>
        <v>0.13007927165217392</v>
      </c>
      <c r="AC189" s="5">
        <f t="shared" si="191"/>
        <v>36.521719409036187</v>
      </c>
      <c r="AD189" s="5">
        <f t="shared" si="210"/>
        <v>36.241552597602059</v>
      </c>
      <c r="AE189" s="5">
        <f t="shared" si="192"/>
        <v>9.0605205618514972</v>
      </c>
      <c r="AG189" s="5">
        <v>131072</v>
      </c>
      <c r="AH189" s="5">
        <v>88263</v>
      </c>
      <c r="AI189" s="5">
        <v>744216</v>
      </c>
      <c r="AJ189" s="10">
        <f t="shared" si="193"/>
        <v>1488432</v>
      </c>
      <c r="AK189" s="5">
        <v>434.059189</v>
      </c>
      <c r="AL189" s="10">
        <f t="shared" si="194"/>
        <v>3472.473512</v>
      </c>
      <c r="AM189" s="5">
        <f t="shared" si="195"/>
        <v>10.695852</v>
      </c>
      <c r="AN189" s="5">
        <f t="shared" si="196"/>
        <v>13107200</v>
      </c>
      <c r="AO189" s="11">
        <f t="shared" si="197"/>
        <v>428.63739488763593</v>
      </c>
      <c r="AP189" s="11">
        <f t="shared" si="212"/>
        <v>1.3333333333333333</v>
      </c>
      <c r="AQ189" s="6">
        <f t="shared" si="198"/>
        <v>0</v>
      </c>
      <c r="AR189" s="6">
        <f t="shared" si="199"/>
        <v>9.841331602881759E-7</v>
      </c>
      <c r="AS189" s="5">
        <f t="shared" si="200"/>
        <v>9.841331602881759E-7</v>
      </c>
      <c r="AT189" s="5">
        <f t="shared" si="201"/>
        <v>9.841331602881759E-7</v>
      </c>
      <c r="AU189" s="6">
        <f t="shared" si="202"/>
        <v>5.8233225864385398E-3</v>
      </c>
      <c r="AV189" s="6">
        <f t="shared" si="203"/>
        <v>2.3743570832140467E-5</v>
      </c>
      <c r="AW189" s="6">
        <f t="shared" si="204"/>
        <v>7.235963761677143E-2</v>
      </c>
      <c r="AX189" s="5">
        <f t="shared" si="205"/>
        <v>7.8206703774042111E-2</v>
      </c>
      <c r="AY189" s="5">
        <v>8.1000000000000004E-5</v>
      </c>
      <c r="AZ189" s="5">
        <v>7.7992200000027004E-2</v>
      </c>
      <c r="BA189" s="10">
        <f t="shared" si="206"/>
        <v>18.375703703703699</v>
      </c>
      <c r="BB189" s="10">
        <f t="shared" si="207"/>
        <v>0.34296034686419752</v>
      </c>
      <c r="BC189" s="5">
        <f t="shared" si="208"/>
        <v>98.785020789767685</v>
      </c>
      <c r="BD189" s="5">
        <f t="shared" si="211"/>
        <v>98.785020789767685</v>
      </c>
      <c r="BE189" s="5">
        <f t="shared" si="209"/>
        <v>0.27503234171498242</v>
      </c>
    </row>
    <row r="190" spans="7:57">
      <c r="G190" s="5">
        <v>131072</v>
      </c>
      <c r="H190" s="5">
        <v>102158</v>
      </c>
      <c r="I190" s="5">
        <v>711558</v>
      </c>
      <c r="J190" s="10">
        <f t="shared" si="175"/>
        <v>1423116</v>
      </c>
      <c r="K190" s="5">
        <v>176.41580999999999</v>
      </c>
      <c r="L190" s="10">
        <f t="shared" si="176"/>
        <v>1411.3264799999999</v>
      </c>
      <c r="M190" s="5">
        <f t="shared" si="177"/>
        <v>10.581856</v>
      </c>
      <c r="N190" s="5">
        <f t="shared" si="178"/>
        <v>13107200</v>
      </c>
      <c r="O190" s="11">
        <f t="shared" si="179"/>
        <v>1008.3535030108696</v>
      </c>
      <c r="P190" s="11">
        <f t="shared" si="180"/>
        <v>1.3333333333333333</v>
      </c>
      <c r="Q190" s="6">
        <f t="shared" si="181"/>
        <v>5.8400018143686711E-5</v>
      </c>
      <c r="R190" s="6">
        <f t="shared" si="182"/>
        <v>2.4317899986491345E-7</v>
      </c>
      <c r="S190" s="5">
        <f t="shared" si="183"/>
        <v>5.8643197143551627E-5</v>
      </c>
      <c r="T190" s="5">
        <f t="shared" si="184"/>
        <v>5.8400018143686711E-5</v>
      </c>
      <c r="U190" s="6">
        <f t="shared" si="185"/>
        <v>0</v>
      </c>
      <c r="V190" s="6">
        <f t="shared" si="186"/>
        <v>1.7250826017205698E-5</v>
      </c>
      <c r="W190" s="6">
        <f t="shared" si="187"/>
        <v>8.4222358858691809E-2</v>
      </c>
      <c r="X190" s="5">
        <f t="shared" si="188"/>
        <v>8.4239609684709019E-2</v>
      </c>
      <c r="Y190" s="5">
        <v>9.3999999999999994E-5</v>
      </c>
      <c r="Z190" s="5">
        <v>9.2326800000000001E-2</v>
      </c>
      <c r="AA190" s="10">
        <f t="shared" si="189"/>
        <v>15.139531914893618</v>
      </c>
      <c r="AB190" s="10">
        <f t="shared" si="190"/>
        <v>0.12011289191489362</v>
      </c>
      <c r="AC190" s="5">
        <f t="shared" si="191"/>
        <v>37.872321123737542</v>
      </c>
      <c r="AD190" s="5">
        <f t="shared" si="210"/>
        <v>37.613620060051453</v>
      </c>
      <c r="AE190" s="5">
        <f t="shared" si="192"/>
        <v>8.759309664464686</v>
      </c>
      <c r="AG190" s="5">
        <v>131072</v>
      </c>
      <c r="AH190" s="5">
        <v>12504</v>
      </c>
      <c r="AI190" s="5">
        <v>874887</v>
      </c>
      <c r="AJ190" s="10">
        <f t="shared" si="193"/>
        <v>1749774</v>
      </c>
      <c r="AK190" s="5">
        <v>707.40696700000001</v>
      </c>
      <c r="AL190" s="10">
        <f t="shared" si="194"/>
        <v>5659.2557360000001</v>
      </c>
      <c r="AM190" s="5">
        <f t="shared" si="195"/>
        <v>10.748723999999999</v>
      </c>
      <c r="AN190" s="5">
        <f t="shared" si="196"/>
        <v>13107200</v>
      </c>
      <c r="AO190" s="11">
        <f t="shared" si="197"/>
        <v>309.18800662589462</v>
      </c>
      <c r="AP190" s="11">
        <f t="shared" si="212"/>
        <v>1.3333333333333333</v>
      </c>
      <c r="AQ190" s="6">
        <f t="shared" si="198"/>
        <v>0</v>
      </c>
      <c r="AR190" s="6">
        <f t="shared" si="199"/>
        <v>1.6038887591516543E-6</v>
      </c>
      <c r="AS190" s="5">
        <f t="shared" si="200"/>
        <v>1.6038887591516543E-6</v>
      </c>
      <c r="AT190" s="5">
        <f t="shared" si="201"/>
        <v>1.6038887591516543E-6</v>
      </c>
      <c r="AU190" s="6">
        <f t="shared" si="202"/>
        <v>6.8457937314992624E-3</v>
      </c>
      <c r="AV190" s="6">
        <f t="shared" si="203"/>
        <v>3.8696030066337688E-5</v>
      </c>
      <c r="AW190" s="6">
        <f t="shared" si="204"/>
        <v>9.2906201384496637E-2</v>
      </c>
      <c r="AX190" s="5">
        <f t="shared" si="205"/>
        <v>9.9790691146062233E-2</v>
      </c>
      <c r="AY190" s="5">
        <v>1.0399999999999999E-4</v>
      </c>
      <c r="AZ190" s="5">
        <v>9.8137236363607994E-2</v>
      </c>
      <c r="BA190" s="10">
        <f t="shared" si="206"/>
        <v>16.824750000000002</v>
      </c>
      <c r="BB190" s="10">
        <f t="shared" si="207"/>
        <v>0.43532736430769237</v>
      </c>
      <c r="BC190" s="5">
        <f t="shared" si="208"/>
        <v>98.457799270046479</v>
      </c>
      <c r="BD190" s="5">
        <f t="shared" si="211"/>
        <v>98.457799270046479</v>
      </c>
      <c r="BE190" s="5">
        <f t="shared" si="209"/>
        <v>1.6848393573342828</v>
      </c>
    </row>
    <row r="191" spans="7:57">
      <c r="G191" s="5">
        <v>262144</v>
      </c>
      <c r="H191" s="5">
        <v>88263</v>
      </c>
      <c r="I191" s="5">
        <v>744216</v>
      </c>
      <c r="J191" s="10">
        <f t="shared" si="175"/>
        <v>1488432</v>
      </c>
      <c r="K191" s="5">
        <v>446.41007999999999</v>
      </c>
      <c r="L191" s="10">
        <f t="shared" si="176"/>
        <v>3571.2806399999999</v>
      </c>
      <c r="M191" s="5">
        <f t="shared" si="177"/>
        <v>10.695852</v>
      </c>
      <c r="N191" s="5">
        <f t="shared" si="178"/>
        <v>13107200</v>
      </c>
      <c r="O191" s="11">
        <f t="shared" si="179"/>
        <v>416.77822328743116</v>
      </c>
      <c r="P191" s="11">
        <f t="shared" si="180"/>
        <v>1.3333333333333333</v>
      </c>
      <c r="Q191" s="6">
        <f t="shared" si="181"/>
        <v>6.1080372791567165E-5</v>
      </c>
      <c r="R191" s="6">
        <f t="shared" si="182"/>
        <v>6.1535049939127339E-7</v>
      </c>
      <c r="S191" s="5">
        <f t="shared" si="183"/>
        <v>6.1695723290958442E-5</v>
      </c>
      <c r="T191" s="5">
        <f t="shared" si="184"/>
        <v>6.1080372791567165E-5</v>
      </c>
      <c r="U191" s="6">
        <f t="shared" si="185"/>
        <v>0</v>
      </c>
      <c r="V191" s="6">
        <f t="shared" si="186"/>
        <v>4.365222494745157E-5</v>
      </c>
      <c r="W191" s="6">
        <f t="shared" si="187"/>
        <v>6.6302708037693558E-2</v>
      </c>
      <c r="X191" s="5">
        <f t="shared" si="188"/>
        <v>6.6346360262641013E-2</v>
      </c>
      <c r="Y191" s="5">
        <v>7.3999999999999996E-5</v>
      </c>
      <c r="Z191" s="5">
        <v>7.1871266666641995E-2</v>
      </c>
      <c r="AA191" s="10">
        <f t="shared" si="189"/>
        <v>20.113945945945947</v>
      </c>
      <c r="AB191" s="10">
        <f t="shared" si="190"/>
        <v>0.38608439351351348</v>
      </c>
      <c r="AC191" s="5">
        <f t="shared" si="191"/>
        <v>17.458955687071395</v>
      </c>
      <c r="AD191" s="5">
        <f t="shared" si="210"/>
        <v>16.627400958164262</v>
      </c>
      <c r="AE191" s="5">
        <f t="shared" si="192"/>
        <v>7.6872255913158787</v>
      </c>
      <c r="AG191" s="5">
        <v>131072</v>
      </c>
      <c r="AH191" s="5">
        <v>17077</v>
      </c>
      <c r="AI191" s="5">
        <v>875923</v>
      </c>
      <c r="AJ191" s="10">
        <f t="shared" si="193"/>
        <v>1751846</v>
      </c>
      <c r="AK191" s="5">
        <v>344.735252</v>
      </c>
      <c r="AL191" s="10">
        <f t="shared" si="194"/>
        <v>2757.882016</v>
      </c>
      <c r="AM191" s="5">
        <f t="shared" si="195"/>
        <v>10.852615999999999</v>
      </c>
      <c r="AN191" s="5">
        <f t="shared" si="196"/>
        <v>13107200</v>
      </c>
      <c r="AO191" s="11">
        <f t="shared" si="197"/>
        <v>635.21426581578612</v>
      </c>
      <c r="AP191" s="11">
        <f t="shared" si="212"/>
        <v>1.3333333333333333</v>
      </c>
      <c r="AQ191" s="6">
        <f t="shared" si="198"/>
        <v>0</v>
      </c>
      <c r="AR191" s="6">
        <f t="shared" si="199"/>
        <v>7.8161089918430622E-7</v>
      </c>
      <c r="AS191" s="5">
        <f t="shared" si="200"/>
        <v>7.8161089918430622E-7</v>
      </c>
      <c r="AT191" s="5">
        <f t="shared" si="201"/>
        <v>7.8161089918430622E-7</v>
      </c>
      <c r="AU191" s="6">
        <f t="shared" si="202"/>
        <v>6.8539001981696244E-3</v>
      </c>
      <c r="AV191" s="6">
        <f t="shared" si="203"/>
        <v>1.885744175363557E-5</v>
      </c>
      <c r="AW191" s="6">
        <f t="shared" si="204"/>
        <v>7.6826281914102998E-2</v>
      </c>
      <c r="AX191" s="5">
        <f t="shared" si="205"/>
        <v>8.3699039554026258E-2</v>
      </c>
      <c r="AY191" s="5">
        <v>8.6000000000000003E-5</v>
      </c>
      <c r="AZ191" s="5">
        <v>8.1150555555546011E-2</v>
      </c>
      <c r="BA191" s="10">
        <f t="shared" si="206"/>
        <v>20.370302325581395</v>
      </c>
      <c r="BB191" s="10">
        <f t="shared" si="207"/>
        <v>0.25654716427906976</v>
      </c>
      <c r="BC191" s="5">
        <f t="shared" si="208"/>
        <v>99.091150117227542</v>
      </c>
      <c r="BD191" s="5">
        <f t="shared" si="211"/>
        <v>99.091150117227542</v>
      </c>
      <c r="BE191" s="5">
        <f t="shared" si="209"/>
        <v>3.1404393734998628</v>
      </c>
    </row>
    <row r="192" spans="7:57">
      <c r="G192" s="5">
        <v>131072</v>
      </c>
      <c r="H192" s="5">
        <v>12504</v>
      </c>
      <c r="I192" s="5">
        <v>874887</v>
      </c>
      <c r="J192" s="10">
        <f t="shared" si="175"/>
        <v>1749774</v>
      </c>
      <c r="K192" s="5">
        <v>1159.63707</v>
      </c>
      <c r="L192" s="10">
        <f t="shared" si="176"/>
        <v>9277.09656</v>
      </c>
      <c r="M192" s="5">
        <f t="shared" si="177"/>
        <v>10.748723999999999</v>
      </c>
      <c r="N192" s="5">
        <f t="shared" si="178"/>
        <v>13107200</v>
      </c>
      <c r="O192" s="11">
        <f t="shared" si="179"/>
        <v>188.61224400147884</v>
      </c>
      <c r="P192" s="11">
        <f t="shared" si="180"/>
        <v>1.3333333333333333</v>
      </c>
      <c r="Q192" s="6">
        <f t="shared" si="181"/>
        <v>7.1804992247540797E-5</v>
      </c>
      <c r="R192" s="6">
        <f t="shared" si="182"/>
        <v>1.59849269115324E-6</v>
      </c>
      <c r="S192" s="5">
        <f t="shared" si="183"/>
        <v>7.3403484938694034E-5</v>
      </c>
      <c r="T192" s="5">
        <f t="shared" si="184"/>
        <v>7.1804992247540797E-5</v>
      </c>
      <c r="U192" s="6">
        <f t="shared" si="185"/>
        <v>0</v>
      </c>
      <c r="V192" s="6">
        <f t="shared" si="186"/>
        <v>1.1339515056883046E-4</v>
      </c>
      <c r="W192" s="6">
        <f t="shared" si="187"/>
        <v>9.4078166810240865E-2</v>
      </c>
      <c r="X192" s="5">
        <f t="shared" si="188"/>
        <v>9.4191561960809689E-2</v>
      </c>
      <c r="Y192" s="5">
        <v>1.05E-4</v>
      </c>
      <c r="Z192" s="5">
        <v>9.8969181818220009E-2</v>
      </c>
      <c r="AA192" s="10">
        <f t="shared" si="189"/>
        <v>16.664514285714287</v>
      </c>
      <c r="AB192" s="10">
        <f t="shared" si="190"/>
        <v>0.70682640457142853</v>
      </c>
      <c r="AC192" s="5">
        <f t="shared" si="191"/>
        <v>31.614293097580198</v>
      </c>
      <c r="AD192" s="5">
        <f t="shared" si="210"/>
        <v>30.091919106005683</v>
      </c>
      <c r="AE192" s="5">
        <f t="shared" si="192"/>
        <v>4.8273813824040026</v>
      </c>
      <c r="AG192" s="5">
        <v>262144</v>
      </c>
      <c r="AH192" s="5">
        <v>21498</v>
      </c>
      <c r="AI192" s="5">
        <v>876007</v>
      </c>
      <c r="AJ192" s="10">
        <f t="shared" si="193"/>
        <v>1752014</v>
      </c>
      <c r="AK192" s="5">
        <v>417.19798300000002</v>
      </c>
      <c r="AL192" s="10">
        <f t="shared" si="194"/>
        <v>3337.5838640000002</v>
      </c>
      <c r="AM192" s="5">
        <f t="shared" si="195"/>
        <v>10.942043999999999</v>
      </c>
      <c r="AN192" s="5">
        <f t="shared" si="196"/>
        <v>13107200</v>
      </c>
      <c r="AO192" s="11">
        <f t="shared" si="197"/>
        <v>524.93482452910132</v>
      </c>
      <c r="AP192" s="11">
        <f t="shared" si="212"/>
        <v>1.3333333333333333</v>
      </c>
      <c r="AQ192" s="6">
        <f t="shared" si="198"/>
        <v>0</v>
      </c>
      <c r="AR192" s="6">
        <f t="shared" si="199"/>
        <v>9.4590410681443423E-7</v>
      </c>
      <c r="AS192" s="5">
        <f t="shared" si="200"/>
        <v>9.4590410681443423E-7</v>
      </c>
      <c r="AT192" s="5">
        <f t="shared" si="201"/>
        <v>9.4590410681443423E-7</v>
      </c>
      <c r="AU192" s="6">
        <f t="shared" si="202"/>
        <v>6.854557479251005E-3</v>
      </c>
      <c r="AV192" s="6">
        <f t="shared" si="203"/>
        <v>2.2821242151808551E-5</v>
      </c>
      <c r="AW192" s="6">
        <f t="shared" si="204"/>
        <v>5.0026416130113577E-2</v>
      </c>
      <c r="AX192" s="5">
        <f t="shared" si="205"/>
        <v>5.6903794851516393E-2</v>
      </c>
      <c r="AY192" s="5">
        <v>5.5999999999999999E-5</v>
      </c>
      <c r="AZ192" s="5">
        <v>5.3720369230751998E-2</v>
      </c>
      <c r="BA192" s="10">
        <f t="shared" si="206"/>
        <v>31.285964285714286</v>
      </c>
      <c r="BB192" s="10">
        <f t="shared" si="207"/>
        <v>0.47679769485714285</v>
      </c>
      <c r="BC192" s="5">
        <f t="shared" si="208"/>
        <v>98.31088552354565</v>
      </c>
      <c r="BD192" s="5">
        <f t="shared" si="211"/>
        <v>98.31088552354565</v>
      </c>
      <c r="BE192" s="5">
        <f t="shared" si="209"/>
        <v>5.9259190998673485</v>
      </c>
    </row>
    <row r="193" spans="7:57">
      <c r="G193" s="5">
        <v>131072</v>
      </c>
      <c r="H193" s="5">
        <v>17077</v>
      </c>
      <c r="I193" s="5">
        <v>875923</v>
      </c>
      <c r="J193" s="10">
        <f t="shared" si="175"/>
        <v>1751846</v>
      </c>
      <c r="K193" s="5">
        <v>347.71258499999999</v>
      </c>
      <c r="L193" s="10">
        <f t="shared" si="176"/>
        <v>2781.7006799999999</v>
      </c>
      <c r="M193" s="5">
        <f t="shared" si="177"/>
        <v>10.852615999999999</v>
      </c>
      <c r="N193" s="5">
        <f t="shared" si="178"/>
        <v>13107200</v>
      </c>
      <c r="O193" s="11">
        <f t="shared" si="179"/>
        <v>629.77516330045978</v>
      </c>
      <c r="P193" s="11">
        <f t="shared" si="180"/>
        <v>1.3333333333333333</v>
      </c>
      <c r="Q193" s="6">
        <f t="shared" si="181"/>
        <v>7.1890020339132564E-5</v>
      </c>
      <c r="R193" s="6">
        <f t="shared" si="182"/>
        <v>4.7930170578670763E-7</v>
      </c>
      <c r="S193" s="5">
        <f t="shared" si="183"/>
        <v>7.2369322044919267E-5</v>
      </c>
      <c r="T193" s="5">
        <f t="shared" si="184"/>
        <v>7.1890020339132564E-5</v>
      </c>
      <c r="U193" s="6">
        <f t="shared" si="185"/>
        <v>0</v>
      </c>
      <c r="V193" s="6">
        <f t="shared" si="186"/>
        <v>3.4001087021780232E-5</v>
      </c>
      <c r="W193" s="6">
        <f t="shared" si="187"/>
        <v>7.974244615344224E-2</v>
      </c>
      <c r="X193" s="5">
        <f t="shared" si="188"/>
        <v>7.9776447240464024E-2</v>
      </c>
      <c r="Y193" s="5">
        <v>8.8999999999999995E-5</v>
      </c>
      <c r="Z193" s="5">
        <v>8.2932177777758007E-2</v>
      </c>
      <c r="AA193" s="10">
        <f t="shared" si="189"/>
        <v>19.683662921348315</v>
      </c>
      <c r="AB193" s="10">
        <f t="shared" si="190"/>
        <v>0.25004051056179777</v>
      </c>
      <c r="AC193" s="5">
        <f t="shared" si="191"/>
        <v>19.224696248165653</v>
      </c>
      <c r="AD193" s="5">
        <f t="shared" si="210"/>
        <v>18.686155005708684</v>
      </c>
      <c r="AE193" s="5">
        <f t="shared" si="192"/>
        <v>3.8051943429614528</v>
      </c>
      <c r="AG193" s="5">
        <v>131072</v>
      </c>
      <c r="AH193" s="5">
        <v>59310</v>
      </c>
      <c r="AI193" s="5">
        <v>837936</v>
      </c>
      <c r="AJ193" s="10">
        <f t="shared" si="193"/>
        <v>1675872</v>
      </c>
      <c r="AK193" s="5">
        <v>315.57813299999998</v>
      </c>
      <c r="AL193" s="10">
        <f t="shared" si="194"/>
        <v>2524.6250639999998</v>
      </c>
      <c r="AM193" s="5">
        <f t="shared" si="195"/>
        <v>11.241432</v>
      </c>
      <c r="AN193" s="5">
        <f t="shared" si="196"/>
        <v>13107200</v>
      </c>
      <c r="AO193" s="11">
        <f t="shared" si="197"/>
        <v>663.810252024021</v>
      </c>
      <c r="AP193" s="11">
        <f t="shared" si="212"/>
        <v>1.3333333333333333</v>
      </c>
      <c r="AQ193" s="6">
        <f t="shared" si="198"/>
        <v>0</v>
      </c>
      <c r="AR193" s="6">
        <f t="shared" si="199"/>
        <v>7.1550358388365383E-7</v>
      </c>
      <c r="AS193" s="5">
        <f t="shared" si="200"/>
        <v>7.1550358388365383E-7</v>
      </c>
      <c r="AT193" s="5">
        <f t="shared" si="201"/>
        <v>7.1550358388365383E-7</v>
      </c>
      <c r="AU193" s="6">
        <f t="shared" si="202"/>
        <v>6.5566604786647482E-3</v>
      </c>
      <c r="AV193" s="6">
        <f t="shared" si="203"/>
        <v>1.7262511528030673E-5</v>
      </c>
      <c r="AW193" s="6">
        <f t="shared" si="204"/>
        <v>6.9679651038372481E-2</v>
      </c>
      <c r="AX193" s="5">
        <f t="shared" si="205"/>
        <v>7.6253574028565266E-2</v>
      </c>
      <c r="AY193" s="5">
        <v>7.7999999999999999E-5</v>
      </c>
      <c r="AZ193" s="5">
        <v>7.5515699999999991E-2</v>
      </c>
      <c r="BA193" s="10">
        <f t="shared" si="206"/>
        <v>21.485538461538464</v>
      </c>
      <c r="BB193" s="10">
        <f t="shared" si="207"/>
        <v>0.25893590399999999</v>
      </c>
      <c r="BC193" s="5">
        <f t="shared" si="208"/>
        <v>99.082687712969673</v>
      </c>
      <c r="BD193" s="5">
        <f t="shared" si="211"/>
        <v>99.082687712969673</v>
      </c>
      <c r="BE193" s="5">
        <f t="shared" si="209"/>
        <v>0.97711340630527788</v>
      </c>
    </row>
    <row r="194" spans="7:57">
      <c r="G194" s="5">
        <v>262144</v>
      </c>
      <c r="H194" s="5">
        <v>21498</v>
      </c>
      <c r="I194" s="5">
        <v>876007</v>
      </c>
      <c r="J194" s="10">
        <f t="shared" si="175"/>
        <v>1752014</v>
      </c>
      <c r="K194" s="5">
        <v>514.32325400000002</v>
      </c>
      <c r="L194" s="10">
        <f t="shared" si="176"/>
        <v>4114.5860320000002</v>
      </c>
      <c r="M194" s="5">
        <f t="shared" si="177"/>
        <v>10.942043999999999</v>
      </c>
      <c r="N194" s="5">
        <f t="shared" si="178"/>
        <v>13107200</v>
      </c>
      <c r="O194" s="11">
        <f t="shared" si="179"/>
        <v>425.80565490044904</v>
      </c>
      <c r="P194" s="11">
        <f t="shared" si="180"/>
        <v>1.3333333333333333</v>
      </c>
      <c r="Q194" s="6">
        <f t="shared" si="181"/>
        <v>7.1896914508721088E-5</v>
      </c>
      <c r="R194" s="6">
        <f t="shared" si="182"/>
        <v>7.0896488537500044E-7</v>
      </c>
      <c r="S194" s="5">
        <f t="shared" si="183"/>
        <v>7.260587939409609E-5</v>
      </c>
      <c r="T194" s="5">
        <f t="shared" si="184"/>
        <v>7.1896914508721088E-5</v>
      </c>
      <c r="U194" s="6">
        <f t="shared" si="185"/>
        <v>0</v>
      </c>
      <c r="V194" s="6">
        <f t="shared" si="186"/>
        <v>5.0293116990801982E-5</v>
      </c>
      <c r="W194" s="6">
        <f t="shared" si="187"/>
        <v>5.017502229879512E-2</v>
      </c>
      <c r="X194" s="5">
        <f t="shared" si="188"/>
        <v>5.0225315415785919E-2</v>
      </c>
      <c r="Y194" s="5">
        <v>5.5999999999999999E-5</v>
      </c>
      <c r="Z194" s="5">
        <v>5.3375466666647997E-2</v>
      </c>
      <c r="AA194" s="10">
        <f t="shared" si="189"/>
        <v>31.285964285714286</v>
      </c>
      <c r="AB194" s="10">
        <f t="shared" si="190"/>
        <v>0.58779800457142861</v>
      </c>
      <c r="AC194" s="5">
        <f t="shared" si="191"/>
        <v>28.387347337001945</v>
      </c>
      <c r="AD194" s="5">
        <f t="shared" si="210"/>
        <v>29.653356060885876</v>
      </c>
      <c r="AE194" s="5">
        <f t="shared" si="192"/>
        <v>5.9018711171858858</v>
      </c>
      <c r="AG194" s="5">
        <v>131072</v>
      </c>
      <c r="AH194" s="5">
        <v>59310</v>
      </c>
      <c r="AI194" s="5">
        <v>837936</v>
      </c>
      <c r="AJ194" s="10">
        <f t="shared" si="193"/>
        <v>1675872</v>
      </c>
      <c r="AK194" s="5">
        <v>292.46114299999999</v>
      </c>
      <c r="AL194" s="10">
        <f t="shared" si="194"/>
        <v>2339.6891439999999</v>
      </c>
      <c r="AM194" s="5">
        <f t="shared" si="195"/>
        <v>11.241432</v>
      </c>
      <c r="AN194" s="5">
        <f t="shared" si="196"/>
        <v>13107200</v>
      </c>
      <c r="AO194" s="11">
        <f t="shared" si="197"/>
        <v>716.27976917261799</v>
      </c>
      <c r="AP194" s="11">
        <f t="shared" si="212"/>
        <v>1.3333333333333333</v>
      </c>
      <c r="AQ194" s="6">
        <f t="shared" si="198"/>
        <v>0</v>
      </c>
      <c r="AR194" s="6">
        <f t="shared" si="199"/>
        <v>6.6309092450081073E-7</v>
      </c>
      <c r="AS194" s="5">
        <f t="shared" si="200"/>
        <v>6.6309092450081073E-7</v>
      </c>
      <c r="AT194" s="5">
        <f t="shared" si="201"/>
        <v>6.6309092450081073E-7</v>
      </c>
      <c r="AU194" s="6">
        <f t="shared" si="202"/>
        <v>6.5566604786647482E-3</v>
      </c>
      <c r="AV194" s="6">
        <f t="shared" si="203"/>
        <v>1.5997983778358076E-5</v>
      </c>
      <c r="AW194" s="6">
        <f t="shared" si="204"/>
        <v>6.8786322178906179E-2</v>
      </c>
      <c r="AX194" s="5">
        <f t="shared" si="205"/>
        <v>7.5358980641349285E-2</v>
      </c>
      <c r="AY194" s="5">
        <v>7.7000000000000001E-5</v>
      </c>
      <c r="AZ194" s="5">
        <v>7.4754487499999994E-2</v>
      </c>
      <c r="BA194" s="10">
        <f t="shared" si="206"/>
        <v>21.764571428571426</v>
      </c>
      <c r="BB194" s="10">
        <f t="shared" si="207"/>
        <v>0.24308458638961039</v>
      </c>
      <c r="BC194" s="5">
        <f t="shared" si="208"/>
        <v>99.138842955193752</v>
      </c>
      <c r="BD194" s="5">
        <f t="shared" si="211"/>
        <v>99.138842955193752</v>
      </c>
      <c r="BE194" s="5">
        <f t="shared" si="209"/>
        <v>0.80863793140082874</v>
      </c>
    </row>
    <row r="195" spans="7:57">
      <c r="G195" s="5">
        <v>262144</v>
      </c>
      <c r="H195" s="5">
        <v>59310</v>
      </c>
      <c r="I195" s="5">
        <v>837936</v>
      </c>
      <c r="J195" s="10">
        <f t="shared" si="175"/>
        <v>1675872</v>
      </c>
      <c r="K195" s="5">
        <v>424.49008600000002</v>
      </c>
      <c r="L195" s="10">
        <f t="shared" si="176"/>
        <v>3395.9206880000002</v>
      </c>
      <c r="M195" s="5">
        <f t="shared" si="177"/>
        <v>11.241432</v>
      </c>
      <c r="N195" s="5">
        <f t="shared" si="178"/>
        <v>13107200</v>
      </c>
      <c r="O195" s="11">
        <f t="shared" si="179"/>
        <v>493.4956243006344</v>
      </c>
      <c r="P195" s="11">
        <f t="shared" si="180"/>
        <v>1.3333333333333333</v>
      </c>
      <c r="Q195" s="6">
        <f t="shared" si="181"/>
        <v>6.8772296289618367E-5</v>
      </c>
      <c r="R195" s="6">
        <f t="shared" si="182"/>
        <v>5.8513505431316567E-7</v>
      </c>
      <c r="S195" s="5">
        <f t="shared" si="183"/>
        <v>6.9357431343931527E-5</v>
      </c>
      <c r="T195" s="5">
        <f t="shared" si="184"/>
        <v>6.8772296289618367E-5</v>
      </c>
      <c r="U195" s="6">
        <f t="shared" si="185"/>
        <v>0</v>
      </c>
      <c r="V195" s="6">
        <f t="shared" si="186"/>
        <v>4.1508777584133099E-5</v>
      </c>
      <c r="W195" s="6">
        <f t="shared" si="187"/>
        <v>6.4510742955593739E-2</v>
      </c>
      <c r="X195" s="5">
        <f t="shared" si="188"/>
        <v>6.4552251733177871E-2</v>
      </c>
      <c r="Y195" s="5">
        <v>7.2000000000000002E-5</v>
      </c>
      <c r="Z195" s="5">
        <v>7.0396941176496003E-2</v>
      </c>
      <c r="AA195" s="10">
        <f t="shared" si="189"/>
        <v>23.276</v>
      </c>
      <c r="AB195" s="10">
        <f t="shared" si="190"/>
        <v>0.3773245208888889</v>
      </c>
      <c r="AC195" s="5">
        <f t="shared" si="191"/>
        <v>4.4829218199744929</v>
      </c>
      <c r="AD195" s="5">
        <f t="shared" si="210"/>
        <v>3.6702342445395484</v>
      </c>
      <c r="AE195" s="5">
        <f t="shared" si="192"/>
        <v>8.3024764224692564</v>
      </c>
      <c r="AG195" s="5">
        <v>65536</v>
      </c>
      <c r="AH195" s="5">
        <v>101364</v>
      </c>
      <c r="AI195" s="5">
        <v>778659</v>
      </c>
      <c r="AJ195" s="10">
        <f t="shared" si="193"/>
        <v>1557318</v>
      </c>
      <c r="AK195" s="5">
        <v>252.023697</v>
      </c>
      <c r="AL195" s="10">
        <f t="shared" si="194"/>
        <v>2016.189576</v>
      </c>
      <c r="AM195" s="5">
        <f t="shared" si="195"/>
        <v>11.371188</v>
      </c>
      <c r="AN195" s="5">
        <f t="shared" si="196"/>
        <v>13107200</v>
      </c>
      <c r="AO195" s="11">
        <f t="shared" si="197"/>
        <v>772.40653286662962</v>
      </c>
      <c r="AP195" s="11">
        <f t="shared" si="212"/>
        <v>1.3333333333333333</v>
      </c>
      <c r="AQ195" s="6">
        <f t="shared" si="198"/>
        <v>0</v>
      </c>
      <c r="AR195" s="6">
        <f t="shared" si="199"/>
        <v>5.7140796389434273E-7</v>
      </c>
      <c r="AS195" s="5">
        <f t="shared" si="200"/>
        <v>5.7140796389434273E-7</v>
      </c>
      <c r="AT195" s="5">
        <f t="shared" si="201"/>
        <v>5.7140796389434273E-7</v>
      </c>
      <c r="AU195" s="6">
        <f t="shared" si="202"/>
        <v>6.0928313041289719E-3</v>
      </c>
      <c r="AV195" s="6">
        <f t="shared" si="203"/>
        <v>1.3786005809215588E-5</v>
      </c>
      <c r="AW195" s="6">
        <f t="shared" si="204"/>
        <v>0.21350559741244904</v>
      </c>
      <c r="AX195" s="5">
        <f t="shared" si="205"/>
        <v>0.21961221472238723</v>
      </c>
      <c r="AY195" s="5">
        <v>2.3900000000000001E-4</v>
      </c>
      <c r="AZ195" s="5">
        <v>0.22048945</v>
      </c>
      <c r="BA195" s="10">
        <f t="shared" si="206"/>
        <v>6.5159748953974894</v>
      </c>
      <c r="BB195" s="10">
        <f t="shared" si="207"/>
        <v>6.748751718828451E-2</v>
      </c>
      <c r="BC195" s="5">
        <f t="shared" si="208"/>
        <v>99.760917169918685</v>
      </c>
      <c r="BD195" s="5">
        <f t="shared" si="211"/>
        <v>99.760917169918685</v>
      </c>
      <c r="BE195" s="5">
        <f t="shared" si="209"/>
        <v>0.39785816401318519</v>
      </c>
    </row>
    <row r="196" spans="7:57">
      <c r="G196" s="5">
        <v>262144</v>
      </c>
      <c r="H196" s="5">
        <v>59310</v>
      </c>
      <c r="I196" s="5">
        <v>837936</v>
      </c>
      <c r="J196" s="10">
        <f t="shared" si="175"/>
        <v>1675872</v>
      </c>
      <c r="K196" s="5">
        <v>441.53283699999997</v>
      </c>
      <c r="L196" s="10">
        <f t="shared" si="176"/>
        <v>3532.2626959999998</v>
      </c>
      <c r="M196" s="5">
        <f t="shared" si="177"/>
        <v>11.241432</v>
      </c>
      <c r="N196" s="5">
        <f t="shared" si="178"/>
        <v>13107200</v>
      </c>
      <c r="O196" s="11">
        <f t="shared" si="179"/>
        <v>474.44715872853646</v>
      </c>
      <c r="P196" s="11">
        <f t="shared" ref="P196:P211" si="213">4/3</f>
        <v>1.3333333333333333</v>
      </c>
      <c r="Q196" s="6">
        <f t="shared" si="181"/>
        <v>6.8772296289618367E-5</v>
      </c>
      <c r="R196" s="6">
        <f t="shared" si="182"/>
        <v>6.086275017481588E-7</v>
      </c>
      <c r="S196" s="5">
        <f t="shared" si="183"/>
        <v>6.9380923791366526E-5</v>
      </c>
      <c r="T196" s="5">
        <f t="shared" si="184"/>
        <v>6.8772296289618367E-5</v>
      </c>
      <c r="U196" s="6">
        <f t="shared" si="185"/>
        <v>0</v>
      </c>
      <c r="V196" s="6">
        <f t="shared" si="186"/>
        <v>4.3175303573813717E-5</v>
      </c>
      <c r="W196" s="6">
        <f t="shared" si="187"/>
        <v>6.3614760414543822E-2</v>
      </c>
      <c r="X196" s="5">
        <f t="shared" si="188"/>
        <v>6.3657935718117634E-2</v>
      </c>
      <c r="Y196" s="5">
        <v>7.1000000000000005E-5</v>
      </c>
      <c r="Z196" s="5">
        <v>6.9302264705874E-2</v>
      </c>
      <c r="AA196" s="10">
        <f t="shared" si="189"/>
        <v>23.603830985915494</v>
      </c>
      <c r="AB196" s="10">
        <f t="shared" si="190"/>
        <v>0.3980014305352112</v>
      </c>
      <c r="AC196" s="5">
        <f t="shared" si="191"/>
        <v>3.1376108596924466</v>
      </c>
      <c r="AD196" s="5">
        <f t="shared" si="210"/>
        <v>2.280389026244336</v>
      </c>
      <c r="AE196" s="5">
        <f t="shared" si="192"/>
        <v>8.1445087136928134</v>
      </c>
      <c r="AG196" s="5">
        <v>32768</v>
      </c>
      <c r="AH196" s="5">
        <v>116835</v>
      </c>
      <c r="AI196" s="5">
        <v>766396</v>
      </c>
      <c r="AJ196" s="10">
        <f t="shared" si="193"/>
        <v>1532792</v>
      </c>
      <c r="AK196" s="5">
        <v>443.020782</v>
      </c>
      <c r="AL196" s="10">
        <f t="shared" si="194"/>
        <v>3544.166256</v>
      </c>
      <c r="AM196" s="5">
        <f t="shared" si="195"/>
        <v>11.533452</v>
      </c>
      <c r="AN196" s="5">
        <f t="shared" si="196"/>
        <v>13107200</v>
      </c>
      <c r="AO196" s="11">
        <f t="shared" si="197"/>
        <v>432.48309737307085</v>
      </c>
      <c r="AP196" s="11">
        <f t="shared" si="212"/>
        <v>1.3333333333333333</v>
      </c>
      <c r="AQ196" s="6">
        <f t="shared" si="198"/>
        <v>0</v>
      </c>
      <c r="AR196" s="6">
        <f t="shared" si="199"/>
        <v>1.0044515893499469E-6</v>
      </c>
      <c r="AS196" s="5">
        <f t="shared" si="200"/>
        <v>1.0044515893499469E-6</v>
      </c>
      <c r="AT196" s="5">
        <f t="shared" si="201"/>
        <v>1.0044515893499469E-6</v>
      </c>
      <c r="AU196" s="6">
        <f t="shared" si="202"/>
        <v>5.9968760910221646E-3</v>
      </c>
      <c r="AV196" s="6">
        <f t="shared" si="203"/>
        <v>2.4233780977569073E-5</v>
      </c>
      <c r="AW196" s="6">
        <f t="shared" si="204"/>
        <v>0.27961193301295628</v>
      </c>
      <c r="AX196" s="5">
        <f t="shared" si="205"/>
        <v>0.285633042884956</v>
      </c>
      <c r="AY196" s="5">
        <v>3.1300000000000002E-4</v>
      </c>
      <c r="AZ196" s="5">
        <v>0.29030054444451403</v>
      </c>
      <c r="BA196" s="10">
        <f t="shared" si="206"/>
        <v>4.8970990415335462</v>
      </c>
      <c r="BB196" s="10">
        <f t="shared" si="207"/>
        <v>9.0585719003194884E-2</v>
      </c>
      <c r="BC196" s="5">
        <f t="shared" si="208"/>
        <v>99.679088949089476</v>
      </c>
      <c r="BD196" s="5">
        <f t="shared" si="211"/>
        <v>99.679088949089476</v>
      </c>
      <c r="BE196" s="5">
        <f t="shared" si="209"/>
        <v>1.6078170189068117</v>
      </c>
    </row>
    <row r="197" spans="7:57">
      <c r="G197" s="5">
        <v>65536</v>
      </c>
      <c r="H197" s="5">
        <v>101364</v>
      </c>
      <c r="I197" s="5">
        <v>778659</v>
      </c>
      <c r="J197" s="10">
        <f t="shared" si="175"/>
        <v>1557318</v>
      </c>
      <c r="K197" s="5">
        <v>345.45533799999998</v>
      </c>
      <c r="L197" s="10">
        <f t="shared" si="176"/>
        <v>2763.6427039999999</v>
      </c>
      <c r="M197" s="5">
        <f t="shared" si="177"/>
        <v>11.371188</v>
      </c>
      <c r="N197" s="5">
        <f t="shared" si="178"/>
        <v>13107200</v>
      </c>
      <c r="O197" s="11">
        <f t="shared" si="179"/>
        <v>563.50193089214906</v>
      </c>
      <c r="P197" s="11">
        <f t="shared" si="213"/>
        <v>1.3333333333333333</v>
      </c>
      <c r="Q197" s="6">
        <f t="shared" si="181"/>
        <v>6.3907228543203713E-5</v>
      </c>
      <c r="R197" s="6">
        <f t="shared" si="182"/>
        <v>4.761902212326414E-7</v>
      </c>
      <c r="S197" s="5">
        <f t="shared" si="183"/>
        <v>6.4383418764436359E-5</v>
      </c>
      <c r="T197" s="5">
        <f t="shared" si="184"/>
        <v>6.3907228543203713E-5</v>
      </c>
      <c r="U197" s="6">
        <f t="shared" si="185"/>
        <v>0</v>
      </c>
      <c r="V197" s="6">
        <f t="shared" si="186"/>
        <v>3.3780362046649833E-5</v>
      </c>
      <c r="W197" s="6">
        <f t="shared" si="187"/>
        <v>0.21145187968777945</v>
      </c>
      <c r="X197" s="5">
        <f t="shared" si="188"/>
        <v>0.21148566004982611</v>
      </c>
      <c r="Y197" s="5">
        <v>2.3599999999999999E-4</v>
      </c>
      <c r="Z197" s="5">
        <v>0.21763582857149599</v>
      </c>
      <c r="AA197" s="10">
        <f t="shared" si="189"/>
        <v>6.5988050847457629</v>
      </c>
      <c r="AB197" s="10">
        <f t="shared" si="190"/>
        <v>9.3682803525423741E-2</v>
      </c>
      <c r="AC197" s="5">
        <f t="shared" si="191"/>
        <v>72.920665871523852</v>
      </c>
      <c r="AD197" s="5">
        <f t="shared" si="210"/>
        <v>72.718890354052377</v>
      </c>
      <c r="AE197" s="5">
        <f t="shared" si="192"/>
        <v>2.8258989165699253</v>
      </c>
      <c r="AG197" s="5">
        <v>32768</v>
      </c>
      <c r="AH197" s="5">
        <v>116835</v>
      </c>
      <c r="AI197" s="5">
        <v>766396</v>
      </c>
      <c r="AJ197" s="10">
        <f t="shared" si="193"/>
        <v>1532792</v>
      </c>
      <c r="AK197" s="5">
        <v>436.30792200000002</v>
      </c>
      <c r="AL197" s="10">
        <f t="shared" si="194"/>
        <v>3490.4633760000002</v>
      </c>
      <c r="AM197" s="5">
        <f t="shared" si="195"/>
        <v>11.533452</v>
      </c>
      <c r="AN197" s="5">
        <f t="shared" si="196"/>
        <v>13107200</v>
      </c>
      <c r="AO197" s="11">
        <f t="shared" si="197"/>
        <v>439.13711014396841</v>
      </c>
      <c r="AP197" s="11">
        <f t="shared" si="212"/>
        <v>1.3333333333333333</v>
      </c>
      <c r="AQ197" s="6">
        <f t="shared" si="198"/>
        <v>0</v>
      </c>
      <c r="AR197" s="6">
        <f t="shared" si="199"/>
        <v>9.8923166475488897E-7</v>
      </c>
      <c r="AS197" s="5">
        <f t="shared" si="200"/>
        <v>9.8923166475488897E-7</v>
      </c>
      <c r="AT197" s="5">
        <f t="shared" si="201"/>
        <v>9.8923166475488897E-7</v>
      </c>
      <c r="AU197" s="6">
        <f t="shared" si="202"/>
        <v>5.9968760910221646E-3</v>
      </c>
      <c r="AV197" s="6">
        <f t="shared" si="203"/>
        <v>2.3866579289560939E-5</v>
      </c>
      <c r="AW197" s="6">
        <f t="shared" si="204"/>
        <v>0.27961193301295628</v>
      </c>
      <c r="AX197" s="5">
        <f t="shared" si="205"/>
        <v>0.285632675683268</v>
      </c>
      <c r="AY197" s="5">
        <v>3.1300000000000002E-4</v>
      </c>
      <c r="AZ197" s="5">
        <v>0.28951326250000003</v>
      </c>
      <c r="BA197" s="10">
        <f t="shared" si="206"/>
        <v>4.8970990415335462</v>
      </c>
      <c r="BB197" s="10">
        <f t="shared" si="207"/>
        <v>8.9213121431309911E-2</v>
      </c>
      <c r="BC197" s="5">
        <f t="shared" si="208"/>
        <v>99.683951544806746</v>
      </c>
      <c r="BD197" s="5">
        <f t="shared" si="211"/>
        <v>99.683951544806746</v>
      </c>
      <c r="BE197" s="5">
        <f t="shared" si="209"/>
        <v>1.3403830909929504</v>
      </c>
    </row>
    <row r="198" spans="7:57">
      <c r="G198" s="5">
        <v>262144</v>
      </c>
      <c r="H198" s="5">
        <v>112211</v>
      </c>
      <c r="I198" s="5">
        <v>760631</v>
      </c>
      <c r="J198" s="10">
        <f t="shared" si="175"/>
        <v>1521262</v>
      </c>
      <c r="K198" s="5">
        <v>503.65845899999999</v>
      </c>
      <c r="L198" s="10">
        <f t="shared" si="176"/>
        <v>4029.2676719999999</v>
      </c>
      <c r="M198" s="5">
        <f t="shared" si="177"/>
        <v>11.371791999999999</v>
      </c>
      <c r="N198" s="5">
        <f t="shared" si="178"/>
        <v>13107200</v>
      </c>
      <c r="O198" s="11">
        <f t="shared" si="179"/>
        <v>377.55297583515818</v>
      </c>
      <c r="P198" s="11">
        <f t="shared" si="213"/>
        <v>1.3333333333333333</v>
      </c>
      <c r="Q198" s="6">
        <f t="shared" si="181"/>
        <v>6.2427608431990883E-5</v>
      </c>
      <c r="R198" s="6">
        <f t="shared" si="182"/>
        <v>6.942640817346446E-7</v>
      </c>
      <c r="S198" s="5">
        <f t="shared" si="183"/>
        <v>6.312187251372553E-5</v>
      </c>
      <c r="T198" s="5">
        <f t="shared" si="184"/>
        <v>6.2427608431990883E-5</v>
      </c>
      <c r="U198" s="6">
        <f t="shared" si="185"/>
        <v>0</v>
      </c>
      <c r="V198" s="6">
        <f t="shared" si="186"/>
        <v>4.9250259646813562E-5</v>
      </c>
      <c r="W198" s="6">
        <f t="shared" si="187"/>
        <v>6.0926812791394079E-2</v>
      </c>
      <c r="X198" s="5">
        <f t="shared" si="188"/>
        <v>6.0976063051040891E-2</v>
      </c>
      <c r="Y198" s="5">
        <v>6.7999999999999999E-5</v>
      </c>
      <c r="Z198" s="5">
        <v>6.8323425000000007E-2</v>
      </c>
      <c r="AA198" s="10">
        <f t="shared" si="189"/>
        <v>22.371500000000001</v>
      </c>
      <c r="AB198" s="10">
        <f t="shared" si="190"/>
        <v>0.47403149082352941</v>
      </c>
      <c r="AC198" s="5">
        <f t="shared" si="191"/>
        <v>8.1946934823663486</v>
      </c>
      <c r="AD198" s="5">
        <f t="shared" si="210"/>
        <v>7.173716891580102</v>
      </c>
      <c r="AE198" s="5">
        <f t="shared" si="192"/>
        <v>10.753796298940101</v>
      </c>
      <c r="AG198" s="5">
        <v>32768</v>
      </c>
      <c r="AH198" s="5">
        <v>116835</v>
      </c>
      <c r="AI198" s="5">
        <v>766396</v>
      </c>
      <c r="AJ198" s="10">
        <f t="shared" si="193"/>
        <v>1532792</v>
      </c>
      <c r="AK198" s="5">
        <v>429.81832900000001</v>
      </c>
      <c r="AL198" s="10">
        <f t="shared" si="194"/>
        <v>3438.546632</v>
      </c>
      <c r="AM198" s="5">
        <f t="shared" si="195"/>
        <v>11.533452</v>
      </c>
      <c r="AN198" s="5">
        <f t="shared" si="196"/>
        <v>13107200</v>
      </c>
      <c r="AO198" s="11">
        <f t="shared" si="197"/>
        <v>445.76740234826048</v>
      </c>
      <c r="AP198" s="11">
        <f t="shared" si="212"/>
        <v>1.3333333333333333</v>
      </c>
      <c r="AQ198" s="6">
        <f t="shared" si="198"/>
        <v>0</v>
      </c>
      <c r="AR198" s="6">
        <f t="shared" si="199"/>
        <v>9.7451794867670207E-7</v>
      </c>
      <c r="AS198" s="5">
        <f t="shared" si="200"/>
        <v>9.7451794867670207E-7</v>
      </c>
      <c r="AT198" s="5">
        <f t="shared" si="201"/>
        <v>9.7451794867670207E-7</v>
      </c>
      <c r="AU198" s="6">
        <f t="shared" si="202"/>
        <v>5.9968760910221646E-3</v>
      </c>
      <c r="AV198" s="6">
        <f t="shared" si="203"/>
        <v>2.3511590580711687E-5</v>
      </c>
      <c r="AW198" s="6">
        <f t="shared" si="204"/>
        <v>0.27782527529402368</v>
      </c>
      <c r="AX198" s="5">
        <f t="shared" si="205"/>
        <v>0.28384566297562658</v>
      </c>
      <c r="AY198" s="5">
        <v>3.1100000000000002E-4</v>
      </c>
      <c r="AZ198" s="5">
        <v>0.28721238750000005</v>
      </c>
      <c r="BA198" s="10">
        <f t="shared" si="206"/>
        <v>4.9285916398713825</v>
      </c>
      <c r="BB198" s="10">
        <f t="shared" si="207"/>
        <v>8.845136030868167E-2</v>
      </c>
      <c r="BC198" s="5">
        <f t="shared" si="208"/>
        <v>99.686650177274359</v>
      </c>
      <c r="BD198" s="5">
        <f t="shared" si="211"/>
        <v>99.686650177274359</v>
      </c>
      <c r="BE198" s="5">
        <f t="shared" si="209"/>
        <v>1.1722072831463359</v>
      </c>
    </row>
    <row r="199" spans="7:57">
      <c r="G199" s="5">
        <v>32768</v>
      </c>
      <c r="H199" s="5">
        <v>116835</v>
      </c>
      <c r="I199" s="5">
        <v>766396</v>
      </c>
      <c r="J199" s="10">
        <f t="shared" si="175"/>
        <v>1532792</v>
      </c>
      <c r="K199" s="5">
        <v>436.68435699999998</v>
      </c>
      <c r="L199" s="10">
        <f t="shared" si="176"/>
        <v>3493.4748559999998</v>
      </c>
      <c r="M199" s="5">
        <f t="shared" si="177"/>
        <v>11.533452</v>
      </c>
      <c r="N199" s="5">
        <f t="shared" si="178"/>
        <v>13107200</v>
      </c>
      <c r="O199" s="11">
        <f t="shared" si="179"/>
        <v>438.75856079726714</v>
      </c>
      <c r="P199" s="11">
        <f t="shared" si="213"/>
        <v>1.3333333333333333</v>
      </c>
      <c r="Q199" s="6">
        <f t="shared" si="181"/>
        <v>6.2900761856726954E-5</v>
      </c>
      <c r="R199" s="6">
        <f t="shared" si="182"/>
        <v>6.0194415223846897E-7</v>
      </c>
      <c r="S199" s="5">
        <f t="shared" si="183"/>
        <v>6.3502706008965418E-5</v>
      </c>
      <c r="T199" s="5">
        <f t="shared" si="184"/>
        <v>6.2900761856726954E-5</v>
      </c>
      <c r="U199" s="6">
        <f t="shared" si="185"/>
        <v>0</v>
      </c>
      <c r="V199" s="6">
        <f t="shared" si="186"/>
        <v>4.2701194791115038E-5</v>
      </c>
      <c r="W199" s="6">
        <f t="shared" si="187"/>
        <v>0.27954655280757285</v>
      </c>
      <c r="X199" s="5">
        <f t="shared" si="188"/>
        <v>0.27958925400236395</v>
      </c>
      <c r="Y199" s="5">
        <v>3.1199999999999999E-4</v>
      </c>
      <c r="Z199" s="5">
        <v>0.28826459999999998</v>
      </c>
      <c r="AA199" s="10">
        <f t="shared" si="189"/>
        <v>4.9127948717948726</v>
      </c>
      <c r="AB199" s="10">
        <f t="shared" si="190"/>
        <v>8.9576278358974359E-2</v>
      </c>
      <c r="AC199" s="5">
        <f t="shared" si="191"/>
        <v>79.839499404895193</v>
      </c>
      <c r="AD199" s="5">
        <f t="shared" si="210"/>
        <v>79.64656858687006</v>
      </c>
      <c r="AE199" s="5">
        <f t="shared" si="192"/>
        <v>3.009507930434757</v>
      </c>
      <c r="AG199" s="5">
        <v>32768</v>
      </c>
      <c r="AH199" s="5">
        <v>116835</v>
      </c>
      <c r="AI199" s="5">
        <v>766396</v>
      </c>
      <c r="AJ199" s="10">
        <f t="shared" si="193"/>
        <v>1532792</v>
      </c>
      <c r="AK199" s="5">
        <v>443.92901599999999</v>
      </c>
      <c r="AL199" s="10">
        <f t="shared" si="194"/>
        <v>3551.4321279999999</v>
      </c>
      <c r="AM199" s="5">
        <f t="shared" si="195"/>
        <v>11.533452</v>
      </c>
      <c r="AN199" s="5">
        <f t="shared" si="196"/>
        <v>13107200</v>
      </c>
      <c r="AO199" s="11">
        <f t="shared" si="197"/>
        <v>431.59828056835107</v>
      </c>
      <c r="AP199" s="11">
        <f t="shared" si="212"/>
        <v>1.3333333333333333</v>
      </c>
      <c r="AQ199" s="6">
        <f t="shared" si="198"/>
        <v>0</v>
      </c>
      <c r="AR199" s="6">
        <f t="shared" si="199"/>
        <v>1.0065108089664246E-6</v>
      </c>
      <c r="AS199" s="5">
        <f t="shared" si="200"/>
        <v>1.0065108089664246E-6</v>
      </c>
      <c r="AT199" s="5">
        <f t="shared" si="201"/>
        <v>1.0065108089664246E-6</v>
      </c>
      <c r="AU199" s="6">
        <f t="shared" si="202"/>
        <v>5.9968760910221646E-3</v>
      </c>
      <c r="AV199" s="6">
        <f t="shared" si="203"/>
        <v>2.4283462493034373E-5</v>
      </c>
      <c r="AW199" s="6">
        <f t="shared" si="204"/>
        <v>0.27961193301295628</v>
      </c>
      <c r="AX199" s="5">
        <f t="shared" si="205"/>
        <v>0.28563309256647146</v>
      </c>
      <c r="AY199" s="5">
        <v>3.1300000000000002E-4</v>
      </c>
      <c r="AZ199" s="5">
        <v>0.28888508888902803</v>
      </c>
      <c r="BA199" s="10">
        <f t="shared" si="206"/>
        <v>4.8970990415335462</v>
      </c>
      <c r="BB199" s="10">
        <f t="shared" si="207"/>
        <v>9.0771428191693274E-2</v>
      </c>
      <c r="BC199" s="5">
        <f t="shared" si="208"/>
        <v>99.678431051448428</v>
      </c>
      <c r="BD199" s="5">
        <f t="shared" si="211"/>
        <v>99.678431051448428</v>
      </c>
      <c r="BE199" s="5">
        <f t="shared" si="209"/>
        <v>1.1257058420920401</v>
      </c>
    </row>
    <row r="200" spans="7:57">
      <c r="G200" s="5">
        <v>32768</v>
      </c>
      <c r="H200" s="5">
        <v>116835</v>
      </c>
      <c r="I200" s="5">
        <v>766396</v>
      </c>
      <c r="J200" s="10">
        <f t="shared" si="175"/>
        <v>1532792</v>
      </c>
      <c r="K200" s="5">
        <v>432.36462399999999</v>
      </c>
      <c r="L200" s="10">
        <f t="shared" si="176"/>
        <v>3458.9169919999999</v>
      </c>
      <c r="M200" s="5">
        <f t="shared" si="177"/>
        <v>11.533452</v>
      </c>
      <c r="N200" s="5">
        <f t="shared" si="178"/>
        <v>13107200</v>
      </c>
      <c r="O200" s="11">
        <f t="shared" si="179"/>
        <v>443.14217529508153</v>
      </c>
      <c r="P200" s="11">
        <f t="shared" si="213"/>
        <v>1.3333333333333333</v>
      </c>
      <c r="Q200" s="6">
        <f t="shared" si="181"/>
        <v>6.2900761856726954E-5</v>
      </c>
      <c r="R200" s="6">
        <f t="shared" si="182"/>
        <v>5.9598964991453631E-7</v>
      </c>
      <c r="S200" s="5">
        <f t="shared" si="183"/>
        <v>6.3496751506641493E-5</v>
      </c>
      <c r="T200" s="5">
        <f t="shared" si="184"/>
        <v>6.2900761856726954E-5</v>
      </c>
      <c r="U200" s="6">
        <f t="shared" si="185"/>
        <v>0</v>
      </c>
      <c r="V200" s="6">
        <f t="shared" si="186"/>
        <v>4.2278789551903306E-5</v>
      </c>
      <c r="W200" s="6">
        <f t="shared" si="187"/>
        <v>0.27865057026652296</v>
      </c>
      <c r="X200" s="5">
        <f t="shared" si="188"/>
        <v>0.27869284905607489</v>
      </c>
      <c r="Y200" s="5">
        <v>3.1100000000000002E-4</v>
      </c>
      <c r="Z200" s="5">
        <v>0.28710353750000001</v>
      </c>
      <c r="AA200" s="10">
        <f t="shared" si="189"/>
        <v>4.9285916398713825</v>
      </c>
      <c r="AB200" s="10">
        <f t="shared" si="190"/>
        <v>8.8975356707395495E-2</v>
      </c>
      <c r="AC200" s="5">
        <f t="shared" si="191"/>
        <v>79.774674644139239</v>
      </c>
      <c r="AD200" s="5">
        <f t="shared" si="210"/>
        <v>79.583038100758358</v>
      </c>
      <c r="AE200" s="5">
        <f t="shared" si="192"/>
        <v>2.9294966259080377</v>
      </c>
      <c r="AG200" s="5">
        <v>32768</v>
      </c>
      <c r="AH200" s="5">
        <v>116835</v>
      </c>
      <c r="AI200" s="5">
        <v>766396</v>
      </c>
      <c r="AJ200" s="10">
        <f t="shared" si="193"/>
        <v>1532792</v>
      </c>
      <c r="AK200" s="5">
        <v>433.246735</v>
      </c>
      <c r="AL200" s="10">
        <f t="shared" si="194"/>
        <v>3465.97388</v>
      </c>
      <c r="AM200" s="5">
        <f t="shared" si="195"/>
        <v>11.533452</v>
      </c>
      <c r="AN200" s="5">
        <f t="shared" si="196"/>
        <v>13107200</v>
      </c>
      <c r="AO200" s="11">
        <f t="shared" si="197"/>
        <v>442.23991670704686</v>
      </c>
      <c r="AP200" s="11">
        <f t="shared" si="212"/>
        <v>1.3333333333333333</v>
      </c>
      <c r="AQ200" s="6">
        <f t="shared" si="198"/>
        <v>0</v>
      </c>
      <c r="AR200" s="6">
        <f t="shared" si="199"/>
        <v>9.8229110062702504E-7</v>
      </c>
      <c r="AS200" s="5">
        <f t="shared" si="200"/>
        <v>9.8229110062702504E-7</v>
      </c>
      <c r="AT200" s="5">
        <f t="shared" si="201"/>
        <v>9.8229110062702504E-7</v>
      </c>
      <c r="AU200" s="6">
        <f t="shared" si="202"/>
        <v>5.9968760910221646E-3</v>
      </c>
      <c r="AV200" s="6">
        <f t="shared" si="203"/>
        <v>2.3699128600330334E-5</v>
      </c>
      <c r="AW200" s="6">
        <f t="shared" si="204"/>
        <v>0.27871860415348992</v>
      </c>
      <c r="AX200" s="5">
        <f t="shared" si="205"/>
        <v>0.28473917937311244</v>
      </c>
      <c r="AY200" s="5">
        <v>3.1199999999999999E-4</v>
      </c>
      <c r="AZ200" s="5">
        <v>0.2877654</v>
      </c>
      <c r="BA200" s="10">
        <f t="shared" si="206"/>
        <v>4.9127948717948726</v>
      </c>
      <c r="BB200" s="10">
        <f t="shared" si="207"/>
        <v>8.8871125128205136E-2</v>
      </c>
      <c r="BC200" s="5">
        <f t="shared" si="208"/>
        <v>99.685163108773395</v>
      </c>
      <c r="BD200" s="5">
        <f t="shared" si="211"/>
        <v>99.685163108773395</v>
      </c>
      <c r="BE200" s="5">
        <f t="shared" si="209"/>
        <v>1.051627689391277</v>
      </c>
    </row>
    <row r="201" spans="7:57">
      <c r="G201" s="5">
        <v>32768</v>
      </c>
      <c r="H201" s="5">
        <v>116835</v>
      </c>
      <c r="I201" s="5">
        <v>766396</v>
      </c>
      <c r="J201" s="10">
        <f t="shared" si="175"/>
        <v>1532792</v>
      </c>
      <c r="K201" s="5">
        <v>437.676086</v>
      </c>
      <c r="L201" s="10">
        <f t="shared" si="176"/>
        <v>3501.408688</v>
      </c>
      <c r="M201" s="5">
        <f t="shared" si="177"/>
        <v>11.533452</v>
      </c>
      <c r="N201" s="5">
        <f t="shared" si="178"/>
        <v>13107200</v>
      </c>
      <c r="O201" s="11">
        <f t="shared" si="179"/>
        <v>437.76437902069887</v>
      </c>
      <c r="P201" s="11">
        <f t="shared" si="213"/>
        <v>1.3333333333333333</v>
      </c>
      <c r="Q201" s="6">
        <f t="shared" si="181"/>
        <v>6.2900761856726954E-5</v>
      </c>
      <c r="R201" s="6">
        <f t="shared" si="182"/>
        <v>6.03311193357726E-7</v>
      </c>
      <c r="S201" s="5">
        <f t="shared" si="183"/>
        <v>6.3504073050084679E-5</v>
      </c>
      <c r="T201" s="5">
        <f t="shared" si="184"/>
        <v>6.2900761856726954E-5</v>
      </c>
      <c r="U201" s="6">
        <f t="shared" si="185"/>
        <v>0</v>
      </c>
      <c r="V201" s="6">
        <f t="shared" si="186"/>
        <v>4.2798171045313674E-5</v>
      </c>
      <c r="W201" s="6">
        <f t="shared" si="187"/>
        <v>0.27954655280757285</v>
      </c>
      <c r="X201" s="5">
        <f t="shared" si="188"/>
        <v>0.27958935097861815</v>
      </c>
      <c r="Y201" s="5">
        <v>3.1199999999999999E-4</v>
      </c>
      <c r="Z201" s="5">
        <v>0.28807306666663196</v>
      </c>
      <c r="AA201" s="10">
        <f t="shared" si="189"/>
        <v>4.9127948717948726</v>
      </c>
      <c r="AB201" s="10">
        <f t="shared" si="190"/>
        <v>8.9779709948717951E-2</v>
      </c>
      <c r="AC201" s="5">
        <f t="shared" si="191"/>
        <v>79.839499404895193</v>
      </c>
      <c r="AD201" s="5">
        <f t="shared" si="210"/>
        <v>79.64613043266516</v>
      </c>
      <c r="AE201" s="5">
        <f t="shared" si="192"/>
        <v>2.944987459668162</v>
      </c>
      <c r="AG201" s="5">
        <v>131072</v>
      </c>
      <c r="AH201" s="5">
        <v>131072</v>
      </c>
      <c r="AI201" s="5">
        <v>742844</v>
      </c>
      <c r="AJ201" s="10">
        <f t="shared" si="193"/>
        <v>1485688</v>
      </c>
      <c r="AK201" s="5">
        <v>421.821777</v>
      </c>
      <c r="AL201" s="10">
        <f t="shared" si="194"/>
        <v>3374.574216</v>
      </c>
      <c r="AM201" s="5">
        <f t="shared" si="195"/>
        <v>11.535568</v>
      </c>
      <c r="AN201" s="5">
        <f t="shared" si="196"/>
        <v>13107200</v>
      </c>
      <c r="AO201" s="11">
        <f t="shared" si="197"/>
        <v>440.25939419434002</v>
      </c>
      <c r="AP201" s="11">
        <f t="shared" si="212"/>
        <v>1.3333333333333333</v>
      </c>
      <c r="AQ201" s="6">
        <f t="shared" si="198"/>
        <v>0</v>
      </c>
      <c r="AR201" s="6">
        <f t="shared" si="199"/>
        <v>9.5638753653337406E-7</v>
      </c>
      <c r="AS201" s="5">
        <f t="shared" si="200"/>
        <v>9.5638753653337406E-7</v>
      </c>
      <c r="AT201" s="5">
        <f t="shared" si="201"/>
        <v>9.5638753653337406E-7</v>
      </c>
      <c r="AU201" s="6">
        <f t="shared" si="202"/>
        <v>5.8125869954426543E-3</v>
      </c>
      <c r="AV201" s="6">
        <f t="shared" si="203"/>
        <v>2.307416936342951E-5</v>
      </c>
      <c r="AW201" s="6">
        <f t="shared" si="204"/>
        <v>0.10987944971435662</v>
      </c>
      <c r="AX201" s="5">
        <f t="shared" si="205"/>
        <v>0.1157151108791627</v>
      </c>
      <c r="AY201" s="5">
        <v>1.2300000000000001E-4</v>
      </c>
      <c r="AZ201" s="5">
        <v>0.11835850714282201</v>
      </c>
      <c r="BA201" s="10">
        <f t="shared" si="206"/>
        <v>12.078764227642274</v>
      </c>
      <c r="BB201" s="10">
        <f t="shared" si="207"/>
        <v>0.21948450185365853</v>
      </c>
      <c r="BC201" s="5">
        <f t="shared" si="208"/>
        <v>99.222449157289944</v>
      </c>
      <c r="BD201" s="5">
        <f t="shared" si="211"/>
        <v>99.222449157289944</v>
      </c>
      <c r="BE201" s="5">
        <f t="shared" si="209"/>
        <v>2.2333808760105005</v>
      </c>
    </row>
    <row r="202" spans="7:57">
      <c r="G202" s="5">
        <v>32768</v>
      </c>
      <c r="H202" s="5">
        <v>116835</v>
      </c>
      <c r="I202" s="5">
        <v>766396</v>
      </c>
      <c r="J202" s="10">
        <f t="shared" si="175"/>
        <v>1532792</v>
      </c>
      <c r="K202" s="5">
        <v>456.75759900000003</v>
      </c>
      <c r="L202" s="10">
        <f t="shared" si="176"/>
        <v>3654.0607920000002</v>
      </c>
      <c r="M202" s="5">
        <f t="shared" si="177"/>
        <v>11.533452</v>
      </c>
      <c r="N202" s="5">
        <f t="shared" si="178"/>
        <v>13107200</v>
      </c>
      <c r="O202" s="11">
        <f t="shared" si="179"/>
        <v>419.47632709226144</v>
      </c>
      <c r="P202" s="11">
        <f t="shared" si="213"/>
        <v>1.3333333333333333</v>
      </c>
      <c r="Q202" s="6">
        <f t="shared" si="181"/>
        <v>6.2900761856726954E-5</v>
      </c>
      <c r="R202" s="6">
        <f t="shared" si="182"/>
        <v>6.2961395639948148E-7</v>
      </c>
      <c r="S202" s="5">
        <f t="shared" si="183"/>
        <v>6.3530375813126438E-5</v>
      </c>
      <c r="T202" s="5">
        <f t="shared" si="184"/>
        <v>6.2900761856726954E-5</v>
      </c>
      <c r="U202" s="6">
        <f t="shared" si="185"/>
        <v>0</v>
      </c>
      <c r="V202" s="6">
        <f t="shared" si="186"/>
        <v>4.4664057446923877E-5</v>
      </c>
      <c r="W202" s="6">
        <f t="shared" si="187"/>
        <v>0.27865057026652296</v>
      </c>
      <c r="X202" s="5">
        <f t="shared" si="188"/>
        <v>0.27869523432396986</v>
      </c>
      <c r="Y202" s="5">
        <v>3.1100000000000002E-4</v>
      </c>
      <c r="Z202" s="5">
        <v>0.28792725555552101</v>
      </c>
      <c r="AA202" s="10">
        <f t="shared" si="189"/>
        <v>4.9285916398713825</v>
      </c>
      <c r="AB202" s="10">
        <f t="shared" si="190"/>
        <v>9.3995132913183274E-2</v>
      </c>
      <c r="AC202" s="5">
        <f t="shared" si="191"/>
        <v>79.774674644139239</v>
      </c>
      <c r="AD202" s="5">
        <f t="shared" si="210"/>
        <v>79.572226426647447</v>
      </c>
      <c r="AE202" s="5">
        <f t="shared" si="192"/>
        <v>3.2063728089023984</v>
      </c>
      <c r="AG202" s="5">
        <v>65536</v>
      </c>
      <c r="AH202" s="5">
        <v>240547</v>
      </c>
      <c r="AI202" s="5">
        <v>560943</v>
      </c>
      <c r="AJ202" s="10">
        <f t="shared" si="193"/>
        <v>1121886</v>
      </c>
      <c r="AK202" s="5">
        <v>159.28504899999999</v>
      </c>
      <c r="AL202" s="10">
        <f t="shared" si="194"/>
        <v>1274.2803919999999</v>
      </c>
      <c r="AM202" s="5">
        <f t="shared" si="195"/>
        <v>11.542256</v>
      </c>
      <c r="AN202" s="5">
        <f t="shared" si="196"/>
        <v>13107200</v>
      </c>
      <c r="AO202" s="11">
        <f t="shared" si="197"/>
        <v>880.40748884096467</v>
      </c>
      <c r="AP202" s="11">
        <f t="shared" si="212"/>
        <v>1.3333333333333333</v>
      </c>
      <c r="AQ202" s="6">
        <f t="shared" si="198"/>
        <v>0</v>
      </c>
      <c r="AR202" s="6">
        <f t="shared" si="199"/>
        <v>3.6114360122215255E-7</v>
      </c>
      <c r="AS202" s="5">
        <f t="shared" si="200"/>
        <v>3.6114360122215255E-7</v>
      </c>
      <c r="AT202" s="5">
        <f t="shared" si="201"/>
        <v>3.6114360122215255E-7</v>
      </c>
      <c r="AU202" s="6">
        <f t="shared" si="202"/>
        <v>4.3892526384874736E-3</v>
      </c>
      <c r="AV202" s="6">
        <f t="shared" si="203"/>
        <v>8.713087844414842E-6</v>
      </c>
      <c r="AW202" s="6">
        <f t="shared" si="204"/>
        <v>0.15811920812553756</v>
      </c>
      <c r="AX202" s="5">
        <f t="shared" si="205"/>
        <v>0.16251717385186945</v>
      </c>
      <c r="AY202" s="5">
        <v>1.7699999999999999E-4</v>
      </c>
      <c r="AZ202" s="5">
        <v>0.17068286999999999</v>
      </c>
      <c r="BA202" s="10">
        <f t="shared" si="206"/>
        <v>6.3383389830508481</v>
      </c>
      <c r="BB202" s="10">
        <f t="shared" si="207"/>
        <v>5.7594593988700558E-2</v>
      </c>
      <c r="BC202" s="5">
        <f t="shared" si="208"/>
        <v>99.795964067106127</v>
      </c>
      <c r="BD202" s="5">
        <f t="shared" si="211"/>
        <v>99.795964067106127</v>
      </c>
      <c r="BE202" s="5">
        <f t="shared" si="209"/>
        <v>4.7841333744449788</v>
      </c>
    </row>
    <row r="203" spans="7:57">
      <c r="G203" s="5">
        <v>32768</v>
      </c>
      <c r="H203" s="5">
        <v>116835</v>
      </c>
      <c r="I203" s="5">
        <v>766396</v>
      </c>
      <c r="J203" s="10">
        <f t="shared" si="175"/>
        <v>1532792</v>
      </c>
      <c r="K203" s="5">
        <v>436.78720099999998</v>
      </c>
      <c r="L203" s="10">
        <f t="shared" si="176"/>
        <v>3494.2976079999999</v>
      </c>
      <c r="M203" s="5">
        <f t="shared" si="177"/>
        <v>11.533452</v>
      </c>
      <c r="N203" s="5">
        <f t="shared" si="178"/>
        <v>13107200</v>
      </c>
      <c r="O203" s="11">
        <f t="shared" si="179"/>
        <v>438.65525262952934</v>
      </c>
      <c r="P203" s="11">
        <f t="shared" si="213"/>
        <v>1.3333333333333333</v>
      </c>
      <c r="Q203" s="6">
        <f t="shared" si="181"/>
        <v>6.2900761856726954E-5</v>
      </c>
      <c r="R203" s="6">
        <f t="shared" si="182"/>
        <v>6.0208591674960952E-7</v>
      </c>
      <c r="S203" s="5">
        <f t="shared" si="183"/>
        <v>6.3502847773476558E-5</v>
      </c>
      <c r="T203" s="5">
        <f t="shared" si="184"/>
        <v>6.2900761856726954E-5</v>
      </c>
      <c r="U203" s="6">
        <f t="shared" si="185"/>
        <v>0</v>
      </c>
      <c r="V203" s="6">
        <f t="shared" si="186"/>
        <v>4.2711251395174017E-5</v>
      </c>
      <c r="W203" s="6">
        <f t="shared" si="187"/>
        <v>0.27954655280757285</v>
      </c>
      <c r="X203" s="5">
        <f t="shared" si="188"/>
        <v>0.279589264058968</v>
      </c>
      <c r="Y203" s="5">
        <v>3.1199999999999999E-4</v>
      </c>
      <c r="Z203" s="5">
        <v>0.28854150000000001</v>
      </c>
      <c r="AA203" s="10">
        <f t="shared" si="189"/>
        <v>4.9127948717948726</v>
      </c>
      <c r="AB203" s="10">
        <f t="shared" si="190"/>
        <v>8.9597374564102564E-2</v>
      </c>
      <c r="AC203" s="5">
        <f t="shared" si="191"/>
        <v>79.839499404895193</v>
      </c>
      <c r="AD203" s="5">
        <f t="shared" si="210"/>
        <v>79.646523149526743</v>
      </c>
      <c r="AE203" s="5">
        <f t="shared" si="192"/>
        <v>3.1025817572279917</v>
      </c>
      <c r="AG203" s="5">
        <v>262144</v>
      </c>
      <c r="AH203" s="5">
        <v>16320</v>
      </c>
      <c r="AI203" s="5">
        <v>945200</v>
      </c>
      <c r="AJ203" s="10">
        <f t="shared" si="193"/>
        <v>1890400</v>
      </c>
      <c r="AK203" s="5">
        <v>281.763577</v>
      </c>
      <c r="AL203" s="10">
        <f t="shared" si="194"/>
        <v>2254.108616</v>
      </c>
      <c r="AM203" s="5">
        <f t="shared" si="195"/>
        <v>11.668799999999999</v>
      </c>
      <c r="AN203" s="5">
        <f t="shared" si="196"/>
        <v>13107200</v>
      </c>
      <c r="AO203" s="11">
        <f t="shared" si="197"/>
        <v>838.64636627607831</v>
      </c>
      <c r="AP203" s="11">
        <f t="shared" si="212"/>
        <v>1.3333333333333333</v>
      </c>
      <c r="AQ203" s="6">
        <f t="shared" si="198"/>
        <v>0</v>
      </c>
      <c r="AR203" s="6">
        <f t="shared" si="199"/>
        <v>6.3883656080625168E-7</v>
      </c>
      <c r="AS203" s="5">
        <f t="shared" si="200"/>
        <v>6.3883656080625168E-7</v>
      </c>
      <c r="AT203" s="5">
        <f t="shared" si="201"/>
        <v>6.3883656080625168E-7</v>
      </c>
      <c r="AU203" s="6">
        <f t="shared" si="202"/>
        <v>7.3959771204888201E-3</v>
      </c>
      <c r="AV203" s="6">
        <f t="shared" si="203"/>
        <v>1.5412813777378099E-5</v>
      </c>
      <c r="AW203" s="6">
        <f t="shared" si="204"/>
        <v>6.0746362443709345E-2</v>
      </c>
      <c r="AX203" s="5">
        <f t="shared" si="205"/>
        <v>6.8157752377975542E-2</v>
      </c>
      <c r="AY203" s="5">
        <v>6.7999999999999999E-5</v>
      </c>
      <c r="AZ203" s="5">
        <v>6.4806125000000006E-2</v>
      </c>
      <c r="BA203" s="10">
        <f t="shared" si="206"/>
        <v>27.8</v>
      </c>
      <c r="BB203" s="10">
        <f t="shared" si="207"/>
        <v>0.26518924894117646</v>
      </c>
      <c r="BC203" s="5">
        <f t="shared" si="208"/>
        <v>99.060534469402569</v>
      </c>
      <c r="BD203" s="5">
        <f t="shared" si="211"/>
        <v>99.060534469402569</v>
      </c>
      <c r="BE203" s="5">
        <f t="shared" si="209"/>
        <v>5.1717756276517619</v>
      </c>
    </row>
    <row r="204" spans="7:57">
      <c r="G204" s="5">
        <v>131072</v>
      </c>
      <c r="H204" s="5">
        <v>131072</v>
      </c>
      <c r="I204" s="5">
        <v>742844</v>
      </c>
      <c r="J204" s="10">
        <f t="shared" si="175"/>
        <v>1485688</v>
      </c>
      <c r="K204" s="5">
        <v>530.12316899999996</v>
      </c>
      <c r="L204" s="10">
        <f t="shared" si="176"/>
        <v>4240.9853519999997</v>
      </c>
      <c r="M204" s="5">
        <f t="shared" si="177"/>
        <v>11.535568</v>
      </c>
      <c r="N204" s="5">
        <f t="shared" si="178"/>
        <v>13107200</v>
      </c>
      <c r="O204" s="11">
        <f t="shared" si="179"/>
        <v>350.31670158902261</v>
      </c>
      <c r="P204" s="11">
        <f t="shared" si="213"/>
        <v>1.3333333333333333</v>
      </c>
      <c r="Q204" s="6">
        <f t="shared" si="181"/>
        <v>6.0967768021621304E-5</v>
      </c>
      <c r="R204" s="6">
        <f t="shared" si="182"/>
        <v>7.3074415520150091E-7</v>
      </c>
      <c r="S204" s="5">
        <f t="shared" si="183"/>
        <v>6.1698512176822809E-5</v>
      </c>
      <c r="T204" s="5">
        <f t="shared" si="184"/>
        <v>6.0967768021621304E-5</v>
      </c>
      <c r="U204" s="6">
        <f t="shared" si="185"/>
        <v>0</v>
      </c>
      <c r="V204" s="6">
        <f t="shared" si="186"/>
        <v>5.1838112219696935E-5</v>
      </c>
      <c r="W204" s="6">
        <f t="shared" si="187"/>
        <v>9.7662096974440518E-2</v>
      </c>
      <c r="X204" s="5">
        <f t="shared" si="188"/>
        <v>9.7713935086660209E-2</v>
      </c>
      <c r="Y204" s="5">
        <v>1.0900000000000001E-4</v>
      </c>
      <c r="Z204" s="5">
        <v>0.10551200000000001</v>
      </c>
      <c r="AA204" s="10">
        <f t="shared" si="189"/>
        <v>13.630165137614677</v>
      </c>
      <c r="AB204" s="10">
        <f t="shared" si="190"/>
        <v>0.31126497996330271</v>
      </c>
      <c r="AC204" s="5">
        <f t="shared" si="191"/>
        <v>44.066267870072203</v>
      </c>
      <c r="AD204" s="5">
        <f t="shared" si="210"/>
        <v>43.39586038823596</v>
      </c>
      <c r="AE204" s="5">
        <f t="shared" si="192"/>
        <v>7.3906900763323593</v>
      </c>
      <c r="AG204" s="5">
        <v>262144</v>
      </c>
      <c r="AH204" s="5">
        <v>18010</v>
      </c>
      <c r="AI204" s="5">
        <v>943184</v>
      </c>
      <c r="AJ204" s="10">
        <f t="shared" si="193"/>
        <v>1886368</v>
      </c>
      <c r="AK204" s="5">
        <v>373.72044799999998</v>
      </c>
      <c r="AL204" s="10">
        <f t="shared" si="194"/>
        <v>2989.7635839999998</v>
      </c>
      <c r="AM204" s="5">
        <f t="shared" si="195"/>
        <v>11.678407999999999</v>
      </c>
      <c r="AN204" s="5">
        <f t="shared" si="196"/>
        <v>13107200</v>
      </c>
      <c r="AO204" s="11">
        <f t="shared" si="197"/>
        <v>630.94219559535588</v>
      </c>
      <c r="AP204" s="11">
        <f t="shared" si="212"/>
        <v>1.3333333333333333</v>
      </c>
      <c r="AQ204" s="6">
        <f t="shared" si="198"/>
        <v>0</v>
      </c>
      <c r="AR204" s="6">
        <f t="shared" si="199"/>
        <v>8.4732841712643225E-7</v>
      </c>
      <c r="AS204" s="5">
        <f t="shared" si="200"/>
        <v>8.4732841712643225E-7</v>
      </c>
      <c r="AT204" s="5">
        <f t="shared" si="201"/>
        <v>8.4732841712643225E-7</v>
      </c>
      <c r="AU204" s="6">
        <f t="shared" si="202"/>
        <v>7.3802023745356826E-3</v>
      </c>
      <c r="AV204" s="6">
        <f t="shared" si="203"/>
        <v>2.0442967579952021E-5</v>
      </c>
      <c r="AW204" s="6">
        <f t="shared" si="204"/>
        <v>5.4493060427445152E-2</v>
      </c>
      <c r="AX204" s="5">
        <f t="shared" si="205"/>
        <v>6.1893705769560783E-2</v>
      </c>
      <c r="AY204" s="5">
        <v>6.0999999999999999E-5</v>
      </c>
      <c r="AZ204" s="5">
        <v>5.8029299999999999E-2</v>
      </c>
      <c r="BA204" s="10">
        <f t="shared" si="206"/>
        <v>30.924065573770491</v>
      </c>
      <c r="BB204" s="10">
        <f t="shared" si="207"/>
        <v>0.39210014216393441</v>
      </c>
      <c r="BC204" s="5">
        <f t="shared" si="208"/>
        <v>98.610937021104206</v>
      </c>
      <c r="BD204" s="5">
        <f t="shared" si="211"/>
        <v>98.610937021104206</v>
      </c>
      <c r="BE204" s="5">
        <f t="shared" si="209"/>
        <v>6.6594044208025682</v>
      </c>
    </row>
    <row r="205" spans="7:57">
      <c r="G205" s="5">
        <v>65536</v>
      </c>
      <c r="H205" s="5">
        <v>240547</v>
      </c>
      <c r="I205" s="5">
        <v>560943</v>
      </c>
      <c r="J205" s="10">
        <f t="shared" si="175"/>
        <v>1121886</v>
      </c>
      <c r="K205" s="5">
        <v>222.604477</v>
      </c>
      <c r="L205" s="10">
        <f t="shared" si="176"/>
        <v>1780.835816</v>
      </c>
      <c r="M205" s="5">
        <f t="shared" si="177"/>
        <v>11.542256</v>
      </c>
      <c r="N205" s="5">
        <f t="shared" si="178"/>
        <v>13107200</v>
      </c>
      <c r="O205" s="11">
        <f t="shared" si="179"/>
        <v>629.97722188669184</v>
      </c>
      <c r="P205" s="11">
        <f t="shared" si="213"/>
        <v>1.3333333333333333</v>
      </c>
      <c r="Q205" s="6">
        <f t="shared" si="181"/>
        <v>4.6038525851123945E-5</v>
      </c>
      <c r="R205" s="6">
        <f t="shared" si="182"/>
        <v>3.0684740830378037E-7</v>
      </c>
      <c r="S205" s="5">
        <f t="shared" si="183"/>
        <v>4.6345373259427724E-5</v>
      </c>
      <c r="T205" s="5">
        <f t="shared" si="184"/>
        <v>4.6038525851123945E-5</v>
      </c>
      <c r="U205" s="6">
        <f t="shared" si="185"/>
        <v>0</v>
      </c>
      <c r="V205" s="6">
        <f t="shared" si="186"/>
        <v>2.1767386400221542E-5</v>
      </c>
      <c r="W205" s="6">
        <f t="shared" si="187"/>
        <v>0.13708532878063667</v>
      </c>
      <c r="X205" s="5">
        <f t="shared" si="188"/>
        <v>0.1371070961670369</v>
      </c>
      <c r="Y205" s="5">
        <v>1.5300000000000001E-4</v>
      </c>
      <c r="Z205" s="5">
        <v>0.1472567625</v>
      </c>
      <c r="AA205" s="10">
        <f t="shared" si="189"/>
        <v>7.332588235294117</v>
      </c>
      <c r="AB205" s="10">
        <f t="shared" si="190"/>
        <v>9.3115598222222221E-2</v>
      </c>
      <c r="AC205" s="5">
        <f t="shared" si="191"/>
        <v>69.909460228023562</v>
      </c>
      <c r="AD205" s="5">
        <f t="shared" si="210"/>
        <v>69.708906366387112</v>
      </c>
      <c r="AE205" s="5">
        <f t="shared" si="192"/>
        <v>6.8924959103070753</v>
      </c>
      <c r="AG205" s="5">
        <v>131072</v>
      </c>
      <c r="AH205" s="5">
        <v>150102</v>
      </c>
      <c r="AI205" s="5">
        <v>726674</v>
      </c>
      <c r="AJ205" s="10">
        <f t="shared" si="193"/>
        <v>1453348</v>
      </c>
      <c r="AK205" s="5">
        <v>356.39749899999998</v>
      </c>
      <c r="AL205" s="10">
        <f t="shared" si="194"/>
        <v>2851.1799919999999</v>
      </c>
      <c r="AM205" s="5">
        <f t="shared" si="195"/>
        <v>11.722128</v>
      </c>
      <c r="AN205" s="5">
        <f t="shared" si="196"/>
        <v>13107200</v>
      </c>
      <c r="AO205" s="11">
        <f t="shared" si="197"/>
        <v>509.73561966550164</v>
      </c>
      <c r="AP205" s="11">
        <f t="shared" si="212"/>
        <v>1.3333333333333333</v>
      </c>
      <c r="AQ205" s="6">
        <f t="shared" si="198"/>
        <v>0</v>
      </c>
      <c r="AR205" s="6">
        <f t="shared" si="199"/>
        <v>8.0805246357697076E-7</v>
      </c>
      <c r="AS205" s="5">
        <f t="shared" si="200"/>
        <v>8.0805246357697076E-7</v>
      </c>
      <c r="AT205" s="5">
        <f t="shared" si="201"/>
        <v>8.0805246357697076E-7</v>
      </c>
      <c r="AU205" s="6">
        <f t="shared" si="202"/>
        <v>5.6860603872768648E-3</v>
      </c>
      <c r="AV205" s="6">
        <f t="shared" si="203"/>
        <v>1.9495380990319756E-5</v>
      </c>
      <c r="AW205" s="6">
        <f t="shared" si="204"/>
        <v>7.9506268492501933E-2</v>
      </c>
      <c r="AX205" s="5">
        <f t="shared" si="205"/>
        <v>8.521182426076912E-2</v>
      </c>
      <c r="AY205" s="5">
        <v>8.8999999999999995E-5</v>
      </c>
      <c r="AZ205" s="5">
        <v>8.6891589999999991E-2</v>
      </c>
      <c r="BA205" s="10">
        <f t="shared" si="206"/>
        <v>16.329752808988765</v>
      </c>
      <c r="BB205" s="10">
        <f t="shared" si="207"/>
        <v>0.25628584197752807</v>
      </c>
      <c r="BC205" s="5">
        <f t="shared" si="208"/>
        <v>99.092075883621376</v>
      </c>
      <c r="BD205" s="5">
        <f t="shared" si="211"/>
        <v>99.092075883621376</v>
      </c>
      <c r="BE205" s="5">
        <f t="shared" si="209"/>
        <v>1.9331741302361607</v>
      </c>
    </row>
    <row r="206" spans="7:57">
      <c r="G206" s="5">
        <v>262144</v>
      </c>
      <c r="H206" s="5">
        <v>16320</v>
      </c>
      <c r="I206" s="5">
        <v>945200</v>
      </c>
      <c r="J206" s="10">
        <f t="shared" si="175"/>
        <v>1890400</v>
      </c>
      <c r="K206" s="5">
        <v>450.78710899999999</v>
      </c>
      <c r="L206" s="10">
        <f t="shared" si="176"/>
        <v>3606.2968719999999</v>
      </c>
      <c r="M206" s="5">
        <f t="shared" si="177"/>
        <v>11.668799999999999</v>
      </c>
      <c r="N206" s="5">
        <f t="shared" si="178"/>
        <v>13107200</v>
      </c>
      <c r="O206" s="11">
        <f t="shared" si="179"/>
        <v>524.19422668095865</v>
      </c>
      <c r="P206" s="11">
        <f t="shared" si="213"/>
        <v>1.3333333333333333</v>
      </c>
      <c r="Q206" s="6">
        <f t="shared" si="181"/>
        <v>7.7575822560371299E-5</v>
      </c>
      <c r="R206" s="6">
        <f t="shared" si="182"/>
        <v>6.2138398094034613E-7</v>
      </c>
      <c r="S206" s="5">
        <f t="shared" si="183"/>
        <v>7.8197206541311652E-5</v>
      </c>
      <c r="T206" s="5">
        <f t="shared" si="184"/>
        <v>7.7575822560371299E-5</v>
      </c>
      <c r="U206" s="6">
        <f t="shared" si="185"/>
        <v>0</v>
      </c>
      <c r="V206" s="6">
        <f t="shared" si="186"/>
        <v>4.4080232877983781E-5</v>
      </c>
      <c r="W206" s="6">
        <f t="shared" si="187"/>
        <v>6.3614760414543822E-2</v>
      </c>
      <c r="X206" s="5">
        <f t="shared" si="188"/>
        <v>6.3658840647421805E-2</v>
      </c>
      <c r="Y206" s="5">
        <v>7.1000000000000005E-5</v>
      </c>
      <c r="Z206" s="5">
        <v>6.6775917647063004E-2</v>
      </c>
      <c r="AA206" s="10">
        <f t="shared" si="189"/>
        <v>26.625352112676055</v>
      </c>
      <c r="AB206" s="10">
        <f t="shared" si="190"/>
        <v>0.40634330952112674</v>
      </c>
      <c r="AC206" s="5">
        <f t="shared" si="191"/>
        <v>9.2617219160159063</v>
      </c>
      <c r="AD206" s="5">
        <f t="shared" si="210"/>
        <v>10.136910621565699</v>
      </c>
      <c r="AE206" s="5">
        <f t="shared" si="192"/>
        <v>4.6679658018571573</v>
      </c>
      <c r="AG206" s="5">
        <v>262144</v>
      </c>
      <c r="AH206" s="5">
        <v>13965</v>
      </c>
      <c r="AI206" s="5">
        <v>954867</v>
      </c>
      <c r="AJ206" s="10">
        <f t="shared" si="193"/>
        <v>1909734</v>
      </c>
      <c r="AK206" s="5">
        <v>396.78875399999998</v>
      </c>
      <c r="AL206" s="10">
        <f t="shared" si="194"/>
        <v>3174.3100319999999</v>
      </c>
      <c r="AM206" s="5">
        <f t="shared" si="195"/>
        <v>11.737704000000001</v>
      </c>
      <c r="AN206" s="5">
        <f t="shared" si="196"/>
        <v>13107200</v>
      </c>
      <c r="AO206" s="11">
        <f t="shared" si="197"/>
        <v>601.62176370553084</v>
      </c>
      <c r="AP206" s="11">
        <f t="shared" si="212"/>
        <v>1.3333333333333333</v>
      </c>
      <c r="AQ206" s="6">
        <f t="shared" si="198"/>
        <v>0</v>
      </c>
      <c r="AR206" s="6">
        <f t="shared" si="199"/>
        <v>8.9963069631231227E-7</v>
      </c>
      <c r="AS206" s="5">
        <f t="shared" si="200"/>
        <v>8.9963069631231227E-7</v>
      </c>
      <c r="AT206" s="5">
        <f t="shared" si="201"/>
        <v>8.9963069631231227E-7</v>
      </c>
      <c r="AU206" s="6">
        <f t="shared" si="202"/>
        <v>7.4716192182710519E-3</v>
      </c>
      <c r="AV206" s="6">
        <f t="shared" si="203"/>
        <v>2.1704832255021695E-5</v>
      </c>
      <c r="AW206" s="6">
        <f t="shared" si="204"/>
        <v>5.0026416130113577E-2</v>
      </c>
      <c r="AX206" s="5">
        <f t="shared" si="205"/>
        <v>5.7519740180639649E-2</v>
      </c>
      <c r="AY206" s="5">
        <v>5.5999999999999999E-5</v>
      </c>
      <c r="AZ206" s="5">
        <v>5.3522646153871999E-2</v>
      </c>
      <c r="BA206" s="10">
        <f t="shared" si="206"/>
        <v>34.10239285714286</v>
      </c>
      <c r="BB206" s="10">
        <f t="shared" si="207"/>
        <v>0.45347286171428575</v>
      </c>
      <c r="BC206" s="5">
        <f t="shared" si="208"/>
        <v>98.393516613728011</v>
      </c>
      <c r="BD206" s="5">
        <f t="shared" si="211"/>
        <v>98.393516613728011</v>
      </c>
      <c r="BE206" s="5">
        <f t="shared" si="209"/>
        <v>7.4680426212045345</v>
      </c>
    </row>
    <row r="207" spans="7:57">
      <c r="G207" s="5">
        <v>262144</v>
      </c>
      <c r="H207" s="5">
        <v>18010</v>
      </c>
      <c r="I207" s="5">
        <v>943184</v>
      </c>
      <c r="J207" s="10">
        <f t="shared" si="175"/>
        <v>1886368</v>
      </c>
      <c r="K207" s="5">
        <v>476.48403500000001</v>
      </c>
      <c r="L207" s="10">
        <f t="shared" si="176"/>
        <v>3811.87228</v>
      </c>
      <c r="M207" s="5">
        <f t="shared" si="177"/>
        <v>11.678407999999999</v>
      </c>
      <c r="N207" s="5">
        <f t="shared" si="178"/>
        <v>13107200</v>
      </c>
      <c r="O207" s="11">
        <f t="shared" si="179"/>
        <v>494.86652789951296</v>
      </c>
      <c r="P207" s="11">
        <f t="shared" si="213"/>
        <v>1.3333333333333333</v>
      </c>
      <c r="Q207" s="6">
        <f t="shared" si="181"/>
        <v>7.7410362490246755E-5</v>
      </c>
      <c r="R207" s="6">
        <f t="shared" si="182"/>
        <v>6.5680570852974252E-7</v>
      </c>
      <c r="S207" s="5">
        <f t="shared" si="183"/>
        <v>7.8067168198776504E-5</v>
      </c>
      <c r="T207" s="5">
        <f t="shared" si="184"/>
        <v>7.7410362490246755E-5</v>
      </c>
      <c r="U207" s="6">
        <f t="shared" si="185"/>
        <v>0</v>
      </c>
      <c r="V207" s="6">
        <f t="shared" si="186"/>
        <v>4.6593007666156168E-5</v>
      </c>
      <c r="W207" s="6">
        <f t="shared" si="187"/>
        <v>5.5550917545094607E-2</v>
      </c>
      <c r="X207" s="5">
        <f t="shared" si="188"/>
        <v>5.5597510552760764E-2</v>
      </c>
      <c r="Y207" s="5">
        <v>6.2000000000000003E-5</v>
      </c>
      <c r="Z207" s="5">
        <v>5.8730385714268002E-2</v>
      </c>
      <c r="AA207" s="10">
        <f t="shared" si="189"/>
        <v>30.425290322580643</v>
      </c>
      <c r="AB207" s="10">
        <f t="shared" si="190"/>
        <v>0.49185448774193546</v>
      </c>
      <c r="AC207" s="5">
        <f t="shared" si="191"/>
        <v>24.855423371365728</v>
      </c>
      <c r="AD207" s="5">
        <f t="shared" si="210"/>
        <v>25.914787417381451</v>
      </c>
      <c r="AE207" s="5">
        <f t="shared" si="192"/>
        <v>5.3343343882485952</v>
      </c>
      <c r="AG207" s="5">
        <v>65536</v>
      </c>
      <c r="AH207" s="5">
        <v>76638</v>
      </c>
      <c r="AI207" s="5">
        <v>859554</v>
      </c>
      <c r="AJ207" s="10">
        <f t="shared" si="193"/>
        <v>1719108</v>
      </c>
      <c r="AK207" s="5">
        <v>324.92866500000002</v>
      </c>
      <c r="AL207" s="10">
        <f t="shared" si="194"/>
        <v>2599.4293200000002</v>
      </c>
      <c r="AM207" s="5">
        <f t="shared" si="195"/>
        <v>11.847408</v>
      </c>
      <c r="AN207" s="5">
        <f t="shared" si="196"/>
        <v>13107200</v>
      </c>
      <c r="AO207" s="11">
        <f t="shared" si="197"/>
        <v>661.34054377750874</v>
      </c>
      <c r="AP207" s="11"/>
      <c r="AQ207" s="6">
        <f t="shared" si="198"/>
        <v>0</v>
      </c>
      <c r="AR207" s="6">
        <f t="shared" si="199"/>
        <v>7.367038460615749E-7</v>
      </c>
      <c r="AS207" s="5">
        <f t="shared" si="200"/>
        <v>7.367038460615749E-7</v>
      </c>
      <c r="AT207" s="5">
        <f t="shared" si="201"/>
        <v>7.367038460615749E-7</v>
      </c>
      <c r="AU207" s="6">
        <f t="shared" si="202"/>
        <v>6.7258164598229453E-3</v>
      </c>
      <c r="AV207" s="6">
        <f t="shared" si="203"/>
        <v>1.7773997114527946E-5</v>
      </c>
      <c r="AW207" s="6">
        <f t="shared" si="204"/>
        <v>0.20099899337992064</v>
      </c>
      <c r="AX207" s="5">
        <f t="shared" si="205"/>
        <v>0.20774258383685812</v>
      </c>
      <c r="AY207" s="5">
        <v>2.2499999999999999E-4</v>
      </c>
      <c r="AZ207" s="5">
        <v>0.208737692307675</v>
      </c>
      <c r="BA207" s="10">
        <f t="shared" si="206"/>
        <v>7.6404800000000002</v>
      </c>
      <c r="BB207" s="10">
        <f t="shared" si="207"/>
        <v>9.2424153600000003E-2</v>
      </c>
      <c r="BC207" s="5">
        <f t="shared" si="208"/>
        <v>99.672576068417072</v>
      </c>
      <c r="BD207" s="5">
        <f t="shared" si="211"/>
        <v>99.672576068417072</v>
      </c>
      <c r="BE207" s="5">
        <f t="shared" si="209"/>
        <v>0.47672677599123348</v>
      </c>
    </row>
    <row r="208" spans="7:57">
      <c r="G208" s="5">
        <v>131072</v>
      </c>
      <c r="H208" s="5">
        <v>150102</v>
      </c>
      <c r="I208" s="5">
        <v>726674</v>
      </c>
      <c r="J208" s="10">
        <f t="shared" si="175"/>
        <v>1453348</v>
      </c>
      <c r="K208" s="5">
        <v>493.95405599999998</v>
      </c>
      <c r="L208" s="10">
        <f t="shared" si="176"/>
        <v>3951.6324479999998</v>
      </c>
      <c r="M208" s="5">
        <f t="shared" si="177"/>
        <v>11.722128</v>
      </c>
      <c r="N208" s="5">
        <f t="shared" si="178"/>
        <v>13107200</v>
      </c>
      <c r="O208" s="11">
        <f t="shared" si="179"/>
        <v>367.78420542010895</v>
      </c>
      <c r="P208" s="11">
        <f t="shared" si="213"/>
        <v>1.3333333333333333</v>
      </c>
      <c r="Q208" s="6">
        <f t="shared" si="181"/>
        <v>5.9640640375830777E-5</v>
      </c>
      <c r="R208" s="6">
        <f t="shared" si="182"/>
        <v>6.8088712296986002E-7</v>
      </c>
      <c r="S208" s="5">
        <f t="shared" si="183"/>
        <v>6.0321527498800636E-5</v>
      </c>
      <c r="T208" s="5">
        <f t="shared" si="184"/>
        <v>5.9640640375830777E-5</v>
      </c>
      <c r="U208" s="6">
        <f t="shared" si="185"/>
        <v>0</v>
      </c>
      <c r="V208" s="6">
        <f t="shared" si="186"/>
        <v>4.8301314267406529E-5</v>
      </c>
      <c r="W208" s="6">
        <f t="shared" si="187"/>
        <v>6.8094673119793392E-2</v>
      </c>
      <c r="X208" s="5">
        <f t="shared" si="188"/>
        <v>6.8142974434060796E-2</v>
      </c>
      <c r="Y208" s="5">
        <v>7.6000000000000004E-5</v>
      </c>
      <c r="Z208" s="5">
        <v>7.5439500000000007E-2</v>
      </c>
      <c r="AA208" s="10">
        <f t="shared" si="189"/>
        <v>19.123000000000001</v>
      </c>
      <c r="AB208" s="10">
        <f t="shared" si="190"/>
        <v>0.41596131031578948</v>
      </c>
      <c r="AC208" s="5">
        <f t="shared" si="191"/>
        <v>21.525473189696349</v>
      </c>
      <c r="AD208" s="5">
        <f t="shared" si="210"/>
        <v>20.629569080525485</v>
      </c>
      <c r="AE208" s="5">
        <f t="shared" si="192"/>
        <v>9.6720227015545035</v>
      </c>
      <c r="AG208" s="5">
        <v>262144</v>
      </c>
      <c r="AH208" s="5">
        <v>9506</v>
      </c>
      <c r="AI208" s="5">
        <v>971870</v>
      </c>
      <c r="AJ208" s="10">
        <f t="shared" si="193"/>
        <v>1943740</v>
      </c>
      <c r="AK208" s="5">
        <v>403.94432399999999</v>
      </c>
      <c r="AL208" s="10">
        <f t="shared" si="194"/>
        <v>3231.554592</v>
      </c>
      <c r="AM208" s="5">
        <f t="shared" si="195"/>
        <v>11.85256</v>
      </c>
      <c r="AN208" s="5">
        <f t="shared" si="196"/>
        <v>13107200</v>
      </c>
      <c r="AO208" s="11">
        <f t="shared" si="197"/>
        <v>601.48759510729008</v>
      </c>
      <c r="AP208" s="11">
        <f t="shared" ref="AP208:AP241" si="214">4/3</f>
        <v>1.3333333333333333</v>
      </c>
      <c r="AQ208" s="6">
        <f t="shared" si="198"/>
        <v>0</v>
      </c>
      <c r="AR208" s="6">
        <f t="shared" si="199"/>
        <v>9.1585436786730684E-7</v>
      </c>
      <c r="AS208" s="5">
        <f t="shared" si="200"/>
        <v>9.1585436786730684E-7</v>
      </c>
      <c r="AT208" s="5">
        <f t="shared" si="201"/>
        <v>9.1585436786730684E-7</v>
      </c>
      <c r="AU208" s="6">
        <f t="shared" si="202"/>
        <v>7.6046638638272001E-3</v>
      </c>
      <c r="AV208" s="6">
        <f t="shared" si="203"/>
        <v>2.209625072385024E-5</v>
      </c>
      <c r="AW208" s="6">
        <f t="shared" si="204"/>
        <v>5.0026416130113577E-2</v>
      </c>
      <c r="AX208" s="5">
        <f t="shared" si="205"/>
        <v>5.7653176244664629E-2</v>
      </c>
      <c r="AY208" s="5">
        <v>5.5999999999999999E-5</v>
      </c>
      <c r="AZ208" s="5">
        <v>5.4361784615375996E-2</v>
      </c>
      <c r="BA208" s="10">
        <f t="shared" si="206"/>
        <v>34.70964285714286</v>
      </c>
      <c r="BB208" s="10">
        <f t="shared" si="207"/>
        <v>0.46165065599999999</v>
      </c>
      <c r="BC208" s="5">
        <f t="shared" si="208"/>
        <v>98.364545771665519</v>
      </c>
      <c r="BD208" s="5">
        <f t="shared" si="211"/>
        <v>98.364545771665519</v>
      </c>
      <c r="BE208" s="5">
        <f t="shared" si="209"/>
        <v>6.0546055516317194</v>
      </c>
    </row>
    <row r="209" spans="7:57">
      <c r="G209" s="5">
        <v>262144</v>
      </c>
      <c r="H209" s="5">
        <v>13965</v>
      </c>
      <c r="I209" s="5">
        <v>954867</v>
      </c>
      <c r="J209" s="10">
        <f t="shared" si="175"/>
        <v>1909734</v>
      </c>
      <c r="K209" s="5">
        <v>502.48417699999999</v>
      </c>
      <c r="L209" s="10">
        <f t="shared" si="176"/>
        <v>4019.8734159999999</v>
      </c>
      <c r="M209" s="5">
        <f t="shared" si="177"/>
        <v>11.737704000000001</v>
      </c>
      <c r="N209" s="5">
        <f t="shared" si="178"/>
        <v>13107200</v>
      </c>
      <c r="O209" s="11">
        <f t="shared" si="179"/>
        <v>475.07316832386545</v>
      </c>
      <c r="P209" s="11">
        <f t="shared" si="213"/>
        <v>1.3333333333333333</v>
      </c>
      <c r="Q209" s="6">
        <f t="shared" si="181"/>
        <v>7.8369226577183727E-5</v>
      </c>
      <c r="R209" s="6">
        <f t="shared" si="182"/>
        <v>6.9264540185374631E-7</v>
      </c>
      <c r="S209" s="5">
        <f t="shared" si="183"/>
        <v>7.9061871979037472E-5</v>
      </c>
      <c r="T209" s="5">
        <f t="shared" si="184"/>
        <v>7.8369226577183727E-5</v>
      </c>
      <c r="U209" s="6">
        <f t="shared" si="185"/>
        <v>0</v>
      </c>
      <c r="V209" s="6">
        <f t="shared" si="186"/>
        <v>4.9135432441263581E-5</v>
      </c>
      <c r="W209" s="6">
        <f t="shared" si="187"/>
        <v>5.1966987380894947E-2</v>
      </c>
      <c r="X209" s="5">
        <f t="shared" si="188"/>
        <v>5.2016122813336209E-2</v>
      </c>
      <c r="Y209" s="5">
        <v>5.8E-5</v>
      </c>
      <c r="Z209" s="5">
        <v>5.509330769233E-2</v>
      </c>
      <c r="AA209" s="10">
        <f t="shared" si="189"/>
        <v>32.926448275862072</v>
      </c>
      <c r="AB209" s="10">
        <f t="shared" si="190"/>
        <v>0.55446529875862061</v>
      </c>
      <c r="AC209" s="5">
        <f t="shared" si="191"/>
        <v>35.119356167558145</v>
      </c>
      <c r="AD209" s="5">
        <f t="shared" si="210"/>
        <v>36.313572377650814</v>
      </c>
      <c r="AE209" s="5">
        <f t="shared" si="192"/>
        <v>5.5854059374659615</v>
      </c>
      <c r="AG209" s="5">
        <v>131072</v>
      </c>
      <c r="AH209" s="5">
        <v>143437</v>
      </c>
      <c r="AI209" s="5">
        <v>751512</v>
      </c>
      <c r="AJ209" s="10">
        <f t="shared" si="193"/>
        <v>1503024</v>
      </c>
      <c r="AK209" s="5">
        <v>437.85762799999998</v>
      </c>
      <c r="AL209" s="10">
        <f t="shared" si="194"/>
        <v>3502.8610239999998</v>
      </c>
      <c r="AM209" s="5">
        <f t="shared" si="195"/>
        <v>11.886884</v>
      </c>
      <c r="AN209" s="5">
        <f t="shared" si="196"/>
        <v>13107200</v>
      </c>
      <c r="AO209" s="11">
        <f t="shared" si="197"/>
        <v>429.08467955250518</v>
      </c>
      <c r="AP209" s="11">
        <f t="shared" si="214"/>
        <v>1.3333333333333333</v>
      </c>
      <c r="AQ209" s="6">
        <f t="shared" si="198"/>
        <v>0</v>
      </c>
      <c r="AR209" s="6">
        <f t="shared" si="199"/>
        <v>9.927452801832619E-7</v>
      </c>
      <c r="AS209" s="5">
        <f t="shared" si="200"/>
        <v>9.927452801832619E-7</v>
      </c>
      <c r="AT209" s="5">
        <f t="shared" si="201"/>
        <v>9.927452801832619E-7</v>
      </c>
      <c r="AU209" s="6">
        <f t="shared" si="202"/>
        <v>5.8804121432213226E-3</v>
      </c>
      <c r="AV209" s="6">
        <f t="shared" si="203"/>
        <v>2.3951350111403839E-5</v>
      </c>
      <c r="AW209" s="6">
        <f t="shared" si="204"/>
        <v>8.8439557087165069E-2</v>
      </c>
      <c r="AX209" s="5">
        <f t="shared" si="205"/>
        <v>9.43439205804978E-2</v>
      </c>
      <c r="AY209" s="5">
        <v>9.8999999999999994E-5</v>
      </c>
      <c r="AZ209" s="5">
        <v>9.5515199999999995E-2</v>
      </c>
      <c r="BA209" s="10">
        <f t="shared" si="206"/>
        <v>15.182060606060608</v>
      </c>
      <c r="BB209" s="10">
        <f t="shared" si="207"/>
        <v>0.28305947668686865</v>
      </c>
      <c r="BC209" s="5">
        <f t="shared" si="208"/>
        <v>98.997226989713866</v>
      </c>
      <c r="BD209" s="5">
        <f t="shared" si="211"/>
        <v>98.997226989713866</v>
      </c>
      <c r="BE209" s="5">
        <f t="shared" si="209"/>
        <v>1.2262754195166783</v>
      </c>
    </row>
    <row r="210" spans="7:57">
      <c r="G210" s="5">
        <v>65536</v>
      </c>
      <c r="H210" s="5">
        <v>76638</v>
      </c>
      <c r="I210" s="5">
        <v>859554</v>
      </c>
      <c r="J210" s="10">
        <f t="shared" si="175"/>
        <v>1719108</v>
      </c>
      <c r="K210" s="5">
        <v>393.33369399999998</v>
      </c>
      <c r="L210" s="10">
        <f t="shared" si="176"/>
        <v>3146.6695519999998</v>
      </c>
      <c r="M210" s="5">
        <f t="shared" si="177"/>
        <v>11.847408</v>
      </c>
      <c r="N210" s="5">
        <f t="shared" si="178"/>
        <v>13107200</v>
      </c>
      <c r="O210" s="11">
        <f t="shared" si="179"/>
        <v>546.32619396191365</v>
      </c>
      <c r="P210" s="11">
        <f t="shared" si="213"/>
        <v>1.3333333333333333</v>
      </c>
      <c r="Q210" s="6">
        <f t="shared" si="181"/>
        <v>7.0546560077293041E-5</v>
      </c>
      <c r="R210" s="6">
        <f t="shared" si="182"/>
        <v>5.4218776831901809E-7</v>
      </c>
      <c r="S210" s="5">
        <f t="shared" si="183"/>
        <v>7.1088747845612064E-5</v>
      </c>
      <c r="T210" s="5">
        <f t="shared" si="184"/>
        <v>7.0546560077293041E-5</v>
      </c>
      <c r="U210" s="6">
        <f t="shared" si="185"/>
        <v>0</v>
      </c>
      <c r="V210" s="6">
        <f t="shared" si="186"/>
        <v>3.8462148726346152E-5</v>
      </c>
      <c r="W210" s="6">
        <f t="shared" si="187"/>
        <v>0.20518000190043006</v>
      </c>
      <c r="X210" s="5">
        <f t="shared" si="188"/>
        <v>0.20521846404915642</v>
      </c>
      <c r="Y210" s="5">
        <v>2.2900000000000001E-4</v>
      </c>
      <c r="Z210" s="5">
        <v>0.210406961538532</v>
      </c>
      <c r="AA210" s="10">
        <f t="shared" si="189"/>
        <v>7.5070218340611357</v>
      </c>
      <c r="AB210" s="10">
        <f t="shared" si="190"/>
        <v>0.10992732059388645</v>
      </c>
      <c r="AC210" s="5">
        <f t="shared" si="191"/>
        <v>69.193641887644958</v>
      </c>
      <c r="AD210" s="5">
        <f t="shared" si="210"/>
        <v>68.956878670038407</v>
      </c>
      <c r="AE210" s="5">
        <f t="shared" si="192"/>
        <v>2.4659343262392048</v>
      </c>
      <c r="AG210" s="5">
        <v>262144</v>
      </c>
      <c r="AH210" s="5">
        <v>13965</v>
      </c>
      <c r="AI210" s="5">
        <v>968583</v>
      </c>
      <c r="AJ210" s="10">
        <f t="shared" si="193"/>
        <v>1937166</v>
      </c>
      <c r="AK210" s="5">
        <v>400.796021</v>
      </c>
      <c r="AL210" s="10">
        <f t="shared" si="194"/>
        <v>3206.368168</v>
      </c>
      <c r="AM210" s="5">
        <f t="shared" si="195"/>
        <v>11.902296</v>
      </c>
      <c r="AN210" s="5">
        <f t="shared" si="196"/>
        <v>13107200</v>
      </c>
      <c r="AO210" s="11">
        <f t="shared" si="197"/>
        <v>604.16206078053858</v>
      </c>
      <c r="AP210" s="11">
        <f t="shared" si="214"/>
        <v>1.3333333333333333</v>
      </c>
      <c r="AQ210" s="6">
        <f t="shared" si="198"/>
        <v>0</v>
      </c>
      <c r="AR210" s="6">
        <f t="shared" si="199"/>
        <v>9.0871628748690332E-7</v>
      </c>
      <c r="AS210" s="5">
        <f t="shared" si="200"/>
        <v>9.0871628748690332E-7</v>
      </c>
      <c r="AT210" s="5">
        <f t="shared" si="201"/>
        <v>9.0871628748690332E-7</v>
      </c>
      <c r="AU210" s="6">
        <f t="shared" si="202"/>
        <v>7.5789438291307904E-3</v>
      </c>
      <c r="AV210" s="6">
        <f t="shared" si="203"/>
        <v>2.1924034682407237E-5</v>
      </c>
      <c r="AW210" s="6">
        <f t="shared" si="204"/>
        <v>5.0026416130113577E-2</v>
      </c>
      <c r="AX210" s="5">
        <f t="shared" si="205"/>
        <v>5.7627283993926776E-2</v>
      </c>
      <c r="AY210" s="5">
        <v>5.5999999999999999E-5</v>
      </c>
      <c r="AZ210" s="5">
        <v>5.4417353846128003E-2</v>
      </c>
      <c r="BA210" s="10">
        <f t="shared" si="206"/>
        <v>34.59225</v>
      </c>
      <c r="BB210" s="10">
        <f t="shared" si="207"/>
        <v>0.45805259542857141</v>
      </c>
      <c r="BC210" s="5">
        <f t="shared" si="208"/>
        <v>98.377292343773391</v>
      </c>
      <c r="BD210" s="5">
        <f t="shared" si="211"/>
        <v>98.377292343773391</v>
      </c>
      <c r="BE210" s="5">
        <f t="shared" si="209"/>
        <v>5.8987251693187055</v>
      </c>
    </row>
    <row r="211" spans="7:57">
      <c r="G211" s="5">
        <v>262144</v>
      </c>
      <c r="H211" s="5">
        <v>9506</v>
      </c>
      <c r="I211" s="5">
        <v>971870</v>
      </c>
      <c r="J211" s="10">
        <f t="shared" si="175"/>
        <v>1943740</v>
      </c>
      <c r="K211" s="5">
        <v>524.602486</v>
      </c>
      <c r="L211" s="10">
        <f t="shared" si="176"/>
        <v>4196.819888</v>
      </c>
      <c r="M211" s="5">
        <f t="shared" si="177"/>
        <v>11.85256</v>
      </c>
      <c r="N211" s="5">
        <f t="shared" si="178"/>
        <v>13107200</v>
      </c>
      <c r="O211" s="11">
        <f t="shared" si="179"/>
        <v>463.14591806947709</v>
      </c>
      <c r="P211" s="11">
        <f t="shared" si="213"/>
        <v>1.3333333333333333</v>
      </c>
      <c r="Q211" s="6">
        <f t="shared" si="181"/>
        <v>7.9764721404727097E-5</v>
      </c>
      <c r="R211" s="6">
        <f t="shared" si="182"/>
        <v>7.2313421269968534E-7</v>
      </c>
      <c r="S211" s="5">
        <f t="shared" si="183"/>
        <v>8.048785561742678E-5</v>
      </c>
      <c r="T211" s="5">
        <f t="shared" si="184"/>
        <v>7.9764721404727097E-5</v>
      </c>
      <c r="U211" s="6">
        <f t="shared" si="185"/>
        <v>0</v>
      </c>
      <c r="V211" s="6">
        <f t="shared" si="186"/>
        <v>5.1298272043642729E-5</v>
      </c>
      <c r="W211" s="6">
        <f t="shared" si="187"/>
        <v>5.2862969921944863E-2</v>
      </c>
      <c r="X211" s="5">
        <f t="shared" si="188"/>
        <v>5.2914268193988506E-2</v>
      </c>
      <c r="Y211" s="5">
        <v>5.8999999999999998E-5</v>
      </c>
      <c r="Z211" s="5">
        <v>5.6983561538456996E-2</v>
      </c>
      <c r="AA211" s="10">
        <f t="shared" si="189"/>
        <v>32.944745762711861</v>
      </c>
      <c r="AB211" s="10">
        <f t="shared" si="190"/>
        <v>0.5690603237966102</v>
      </c>
      <c r="AC211" s="5">
        <f t="shared" si="191"/>
        <v>35.194443058859491</v>
      </c>
      <c r="AD211" s="5">
        <f t="shared" si="210"/>
        <v>36.42009426682506</v>
      </c>
      <c r="AE211" s="5">
        <f t="shared" si="192"/>
        <v>7.1411706018449026</v>
      </c>
      <c r="AG211" s="5">
        <v>131072</v>
      </c>
      <c r="AH211" s="5">
        <v>78136</v>
      </c>
      <c r="AI211" s="5">
        <v>861697</v>
      </c>
      <c r="AJ211" s="10">
        <f t="shared" si="193"/>
        <v>1723394</v>
      </c>
      <c r="AK211" s="5">
        <v>316.73220800000001</v>
      </c>
      <c r="AL211" s="10">
        <f t="shared" si="194"/>
        <v>2533.8576640000001</v>
      </c>
      <c r="AM211" s="5">
        <f t="shared" si="195"/>
        <v>11.903084</v>
      </c>
      <c r="AN211" s="5">
        <f t="shared" si="196"/>
        <v>13107200</v>
      </c>
      <c r="AO211" s="11">
        <f t="shared" si="197"/>
        <v>680.14633358663662</v>
      </c>
      <c r="AP211" s="11">
        <f t="shared" si="214"/>
        <v>1.3333333333333333</v>
      </c>
      <c r="AQ211" s="6">
        <f t="shared" si="198"/>
        <v>0</v>
      </c>
      <c r="AR211" s="6">
        <f t="shared" si="199"/>
        <v>7.1812019356671622E-7</v>
      </c>
      <c r="AS211" s="5">
        <f t="shared" si="200"/>
        <v>7.1812019356671622E-7</v>
      </c>
      <c r="AT211" s="5">
        <f t="shared" si="201"/>
        <v>7.1812019356671622E-7</v>
      </c>
      <c r="AU211" s="6">
        <f t="shared" si="202"/>
        <v>6.7425849521729319E-3</v>
      </c>
      <c r="AV211" s="6">
        <f t="shared" si="203"/>
        <v>1.7325640848184524E-5</v>
      </c>
      <c r="AW211" s="6">
        <f t="shared" si="204"/>
        <v>9.7372845681828218E-2</v>
      </c>
      <c r="AX211" s="5">
        <f t="shared" si="205"/>
        <v>0.10413275627484933</v>
      </c>
      <c r="AY211" s="5">
        <v>1.0900000000000001E-4</v>
      </c>
      <c r="AZ211" s="5">
        <v>0.10391969166670301</v>
      </c>
      <c r="BA211" s="10">
        <f t="shared" si="206"/>
        <v>15.810954128440367</v>
      </c>
      <c r="BB211" s="10">
        <f t="shared" si="207"/>
        <v>0.18597120469724771</v>
      </c>
      <c r="BC211" s="5">
        <f t="shared" si="208"/>
        <v>99.341174134342452</v>
      </c>
      <c r="BD211" s="5">
        <f t="shared" si="211"/>
        <v>99.341174134342452</v>
      </c>
      <c r="BE211" s="5">
        <f t="shared" si="209"/>
        <v>0.20502813733289019</v>
      </c>
    </row>
    <row r="212" spans="7:57">
      <c r="G212" s="5">
        <v>131072</v>
      </c>
      <c r="H212" s="5">
        <v>143437</v>
      </c>
      <c r="I212" s="5">
        <v>751512</v>
      </c>
      <c r="J212" s="10">
        <f t="shared" si="175"/>
        <v>1503024</v>
      </c>
      <c r="K212" s="5">
        <v>507.19651800000003</v>
      </c>
      <c r="L212" s="10">
        <f t="shared" si="176"/>
        <v>4057.5721440000002</v>
      </c>
      <c r="M212" s="5">
        <f t="shared" si="177"/>
        <v>11.886884</v>
      </c>
      <c r="N212" s="5">
        <f t="shared" si="178"/>
        <v>13107200</v>
      </c>
      <c r="O212" s="11">
        <f t="shared" si="179"/>
        <v>370.42446730677278</v>
      </c>
      <c r="P212" s="11"/>
      <c r="Q212" s="6">
        <f t="shared" si="181"/>
        <v>6.1679180664398809E-5</v>
      </c>
      <c r="R212" s="6">
        <f t="shared" si="182"/>
        <v>6.9914109161875342E-7</v>
      </c>
      <c r="S212" s="5">
        <f t="shared" si="183"/>
        <v>6.2378321756017559E-5</v>
      </c>
      <c r="T212" s="5">
        <f t="shared" si="184"/>
        <v>6.1679180664398809E-5</v>
      </c>
      <c r="U212" s="6">
        <f t="shared" si="185"/>
        <v>0</v>
      </c>
      <c r="V212" s="6">
        <f t="shared" si="186"/>
        <v>4.9596228867189046E-5</v>
      </c>
      <c r="W212" s="6">
        <f t="shared" si="187"/>
        <v>7.6158515989242601E-2</v>
      </c>
      <c r="X212" s="5">
        <f t="shared" si="188"/>
        <v>7.6208112218109789E-2</v>
      </c>
      <c r="Y212" s="5">
        <v>8.5000000000000006E-5</v>
      </c>
      <c r="Z212" s="5">
        <v>8.2041150000000007E-2</v>
      </c>
      <c r="AA212" s="10">
        <f t="shared" si="189"/>
        <v>17.682635294117645</v>
      </c>
      <c r="AB212" s="10">
        <f t="shared" si="190"/>
        <v>0.38188914296470589</v>
      </c>
      <c r="AC212" s="5">
        <f t="shared" si="191"/>
        <v>27.436258041883761</v>
      </c>
      <c r="AD212" s="5">
        <f t="shared" si="210"/>
        <v>26.613739110567579</v>
      </c>
      <c r="AE212" s="5">
        <f t="shared" si="192"/>
        <v>7.1098927573421609</v>
      </c>
      <c r="AG212" s="5">
        <v>131072</v>
      </c>
      <c r="AH212" s="5">
        <v>22044</v>
      </c>
      <c r="AI212" s="5">
        <v>960521</v>
      </c>
      <c r="AJ212" s="10">
        <f t="shared" si="193"/>
        <v>1921042</v>
      </c>
      <c r="AK212" s="5">
        <v>335.20973199999997</v>
      </c>
      <c r="AL212" s="10">
        <f t="shared" si="194"/>
        <v>2681.6778559999998</v>
      </c>
      <c r="AM212" s="5">
        <f t="shared" si="195"/>
        <v>11.967131999999999</v>
      </c>
      <c r="AN212" s="5">
        <f t="shared" si="196"/>
        <v>13107200</v>
      </c>
      <c r="AO212" s="11">
        <f t="shared" si="197"/>
        <v>716.35822912205913</v>
      </c>
      <c r="AP212" s="11">
        <f t="shared" si="214"/>
        <v>1.3333333333333333</v>
      </c>
      <c r="AQ212" s="6">
        <f t="shared" si="198"/>
        <v>0</v>
      </c>
      <c r="AR212" s="6">
        <f t="shared" si="199"/>
        <v>7.6001389043859738E-7</v>
      </c>
      <c r="AS212" s="5">
        <f t="shared" si="200"/>
        <v>7.6001389043859738E-7</v>
      </c>
      <c r="AT212" s="5">
        <f t="shared" si="201"/>
        <v>7.6001389043859738E-7</v>
      </c>
      <c r="AU212" s="6">
        <f t="shared" si="202"/>
        <v>7.5158604948677979E-3</v>
      </c>
      <c r="AV212" s="6">
        <f t="shared" si="203"/>
        <v>1.8336384108584835E-5</v>
      </c>
      <c r="AW212" s="6">
        <f t="shared" si="204"/>
        <v>7.1466308757305114E-2</v>
      </c>
      <c r="AX212" s="5">
        <f t="shared" si="205"/>
        <v>7.9000505636281498E-2</v>
      </c>
      <c r="AY212" s="5">
        <v>8.0000000000000007E-5</v>
      </c>
      <c r="AZ212" s="5">
        <v>7.5405E-2</v>
      </c>
      <c r="BA212" s="10">
        <f t="shared" si="206"/>
        <v>24.013024999999995</v>
      </c>
      <c r="BB212" s="10">
        <f t="shared" si="207"/>
        <v>0.26816778559999999</v>
      </c>
      <c r="BC212" s="5">
        <f t="shared" si="208"/>
        <v>99.049982636951754</v>
      </c>
      <c r="BD212" s="5">
        <f t="shared" si="211"/>
        <v>99.049982636951754</v>
      </c>
      <c r="BE212" s="5">
        <f t="shared" si="209"/>
        <v>4.7682589168907876</v>
      </c>
    </row>
    <row r="213" spans="7:57">
      <c r="G213" s="5">
        <v>262144</v>
      </c>
      <c r="H213" s="5">
        <v>13965</v>
      </c>
      <c r="I213" s="5">
        <v>968583</v>
      </c>
      <c r="J213" s="10">
        <f t="shared" si="175"/>
        <v>1937166</v>
      </c>
      <c r="K213" s="5">
        <v>397.10041000000001</v>
      </c>
      <c r="L213" s="10">
        <f t="shared" si="176"/>
        <v>3176.8032800000001</v>
      </c>
      <c r="M213" s="5">
        <f t="shared" si="177"/>
        <v>11.902296</v>
      </c>
      <c r="N213" s="5">
        <f t="shared" si="178"/>
        <v>13107200</v>
      </c>
      <c r="O213" s="11">
        <f t="shared" si="179"/>
        <v>609.78468896569507</v>
      </c>
      <c r="P213" s="11">
        <f t="shared" ref="P213:P244" si="215">4/3</f>
        <v>1.3333333333333333</v>
      </c>
      <c r="Q213" s="6">
        <f t="shared" si="181"/>
        <v>7.9494945982852417E-5</v>
      </c>
      <c r="R213" s="6">
        <f t="shared" si="182"/>
        <v>5.4737996866463998E-7</v>
      </c>
      <c r="S213" s="5">
        <f t="shared" si="183"/>
        <v>8.0042325951517056E-5</v>
      </c>
      <c r="T213" s="5">
        <f t="shared" si="184"/>
        <v>7.9494945982852417E-5</v>
      </c>
      <c r="U213" s="6">
        <f t="shared" si="185"/>
        <v>0</v>
      </c>
      <c r="V213" s="6">
        <f t="shared" si="186"/>
        <v>3.8830477179290506E-5</v>
      </c>
      <c r="W213" s="6">
        <f t="shared" si="187"/>
        <v>5.1071004839845037E-2</v>
      </c>
      <c r="X213" s="5">
        <f t="shared" si="188"/>
        <v>5.110983531702433E-2</v>
      </c>
      <c r="Y213" s="5">
        <v>5.7000000000000003E-5</v>
      </c>
      <c r="Z213" s="5">
        <v>5.4971750000018998E-2</v>
      </c>
      <c r="AA213" s="10">
        <f t="shared" si="189"/>
        <v>33.985368421052634</v>
      </c>
      <c r="AB213" s="10">
        <f t="shared" si="190"/>
        <v>0.44586712701754383</v>
      </c>
      <c r="AC213" s="5">
        <f t="shared" si="191"/>
        <v>39.464817513776161</v>
      </c>
      <c r="AD213" s="5">
        <f t="shared" si="210"/>
        <v>40.425133248275529</v>
      </c>
      <c r="AE213" s="5">
        <f t="shared" si="192"/>
        <v>7.025271494892074</v>
      </c>
      <c r="AG213" s="5">
        <v>32768</v>
      </c>
      <c r="AH213" s="5">
        <v>77328</v>
      </c>
      <c r="AI213" s="5">
        <v>868950</v>
      </c>
      <c r="AJ213" s="10">
        <f t="shared" si="193"/>
        <v>1737900</v>
      </c>
      <c r="AK213" s="5">
        <v>334.08758499999999</v>
      </c>
      <c r="AL213" s="10">
        <f t="shared" si="194"/>
        <v>2672.7006799999999</v>
      </c>
      <c r="AM213" s="5">
        <f t="shared" si="195"/>
        <v>11.97396</v>
      </c>
      <c r="AN213" s="5">
        <f t="shared" si="196"/>
        <v>13107200</v>
      </c>
      <c r="AO213" s="11">
        <f t="shared" si="197"/>
        <v>650.241163555958</v>
      </c>
      <c r="AP213" s="11">
        <f t="shared" si="214"/>
        <v>1.3333333333333333</v>
      </c>
      <c r="AQ213" s="6">
        <f t="shared" si="198"/>
        <v>0</v>
      </c>
      <c r="AR213" s="6">
        <f t="shared" si="199"/>
        <v>7.57469670430349E-7</v>
      </c>
      <c r="AS213" s="5">
        <f t="shared" si="200"/>
        <v>7.57469670430349E-7</v>
      </c>
      <c r="AT213" s="5">
        <f t="shared" si="201"/>
        <v>7.57469670430349E-7</v>
      </c>
      <c r="AU213" s="6">
        <f t="shared" si="202"/>
        <v>6.7993380436402462E-3</v>
      </c>
      <c r="AV213" s="6">
        <f t="shared" si="203"/>
        <v>1.8275001289251011E-5</v>
      </c>
      <c r="AW213" s="6">
        <f t="shared" si="204"/>
        <v>0.33857163773773297</v>
      </c>
      <c r="AX213" s="5">
        <f t="shared" si="205"/>
        <v>0.34538925078266247</v>
      </c>
      <c r="AY213" s="5">
        <v>3.79E-4</v>
      </c>
      <c r="AZ213" s="5">
        <v>0.34538614545451102</v>
      </c>
      <c r="BA213" s="10">
        <f t="shared" si="206"/>
        <v>4.5854881266490768</v>
      </c>
      <c r="BB213" s="10">
        <f t="shared" si="207"/>
        <v>5.6415845488126649E-2</v>
      </c>
      <c r="BC213" s="5">
        <f t="shared" si="208"/>
        <v>99.800139928646345</v>
      </c>
      <c r="BD213" s="5">
        <f t="shared" si="211"/>
        <v>99.800139928646345</v>
      </c>
      <c r="BE213" s="5">
        <f t="shared" si="209"/>
        <v>8.9908880026650848E-4</v>
      </c>
    </row>
    <row r="214" spans="7:57">
      <c r="G214" s="5">
        <v>131072</v>
      </c>
      <c r="H214" s="5">
        <v>78136</v>
      </c>
      <c r="I214" s="5">
        <v>861697</v>
      </c>
      <c r="J214" s="10">
        <f t="shared" si="175"/>
        <v>1723394</v>
      </c>
      <c r="K214" s="5">
        <v>406.25900300000001</v>
      </c>
      <c r="L214" s="10">
        <f t="shared" si="176"/>
        <v>3250.0720240000001</v>
      </c>
      <c r="M214" s="5">
        <f t="shared" si="177"/>
        <v>11.903084</v>
      </c>
      <c r="N214" s="5">
        <f t="shared" si="178"/>
        <v>13107200</v>
      </c>
      <c r="O214" s="11">
        <f t="shared" si="179"/>
        <v>530.26332563514904</v>
      </c>
      <c r="P214" s="11">
        <f t="shared" si="215"/>
        <v>1.3333333333333333</v>
      </c>
      <c r="Q214" s="6">
        <f t="shared" si="181"/>
        <v>7.0722443475247849E-5</v>
      </c>
      <c r="R214" s="6">
        <f t="shared" si="182"/>
        <v>5.6000455988415602E-7</v>
      </c>
      <c r="S214" s="5">
        <f t="shared" si="183"/>
        <v>7.1282448035132011E-5</v>
      </c>
      <c r="T214" s="5">
        <f t="shared" si="184"/>
        <v>7.0722443475247849E-5</v>
      </c>
      <c r="U214" s="6">
        <f t="shared" si="185"/>
        <v>0</v>
      </c>
      <c r="V214" s="6">
        <f t="shared" si="186"/>
        <v>3.9726050509171754E-5</v>
      </c>
      <c r="W214" s="6">
        <f t="shared" si="187"/>
        <v>8.7806289022891462E-2</v>
      </c>
      <c r="X214" s="5">
        <f t="shared" si="188"/>
        <v>8.7846015073400632E-2</v>
      </c>
      <c r="Y214" s="5">
        <v>9.7999999999999997E-5</v>
      </c>
      <c r="Z214" s="5">
        <v>9.3717399999999992E-2</v>
      </c>
      <c r="AA214" s="10">
        <f t="shared" si="189"/>
        <v>17.585653061224491</v>
      </c>
      <c r="AB214" s="10">
        <f t="shared" si="190"/>
        <v>0.2653120019591837</v>
      </c>
      <c r="AC214" s="5">
        <f t="shared" si="191"/>
        <v>27.834241351787909</v>
      </c>
      <c r="AD214" s="5">
        <f t="shared" si="210"/>
        <v>27.26280812741631</v>
      </c>
      <c r="AE214" s="5">
        <f t="shared" si="192"/>
        <v>6.2649891339274886</v>
      </c>
      <c r="AG214" s="5">
        <v>131072</v>
      </c>
      <c r="AH214" s="5">
        <v>16428</v>
      </c>
      <c r="AI214" s="5">
        <v>973826</v>
      </c>
      <c r="AJ214" s="10">
        <f t="shared" si="193"/>
        <v>1947652</v>
      </c>
      <c r="AK214" s="5">
        <v>530.77894600000002</v>
      </c>
      <c r="AL214" s="10">
        <f t="shared" si="194"/>
        <v>4246.2315680000002</v>
      </c>
      <c r="AM214" s="5">
        <f t="shared" si="195"/>
        <v>12.014472</v>
      </c>
      <c r="AN214" s="5">
        <f t="shared" si="196"/>
        <v>13107200</v>
      </c>
      <c r="AO214" s="11">
        <f t="shared" si="197"/>
        <v>458.67776375591205</v>
      </c>
      <c r="AP214" s="11">
        <f t="shared" si="214"/>
        <v>1.3333333333333333</v>
      </c>
      <c r="AQ214" s="6">
        <f t="shared" si="198"/>
        <v>0</v>
      </c>
      <c r="AR214" s="6">
        <f t="shared" si="199"/>
        <v>1.203423806658329E-6</v>
      </c>
      <c r="AS214" s="5">
        <f t="shared" si="200"/>
        <v>1.203423806658329E-6</v>
      </c>
      <c r="AT214" s="5">
        <f t="shared" si="201"/>
        <v>1.203423806658329E-6</v>
      </c>
      <c r="AU214" s="6">
        <f t="shared" si="202"/>
        <v>7.6199691232936373E-3</v>
      </c>
      <c r="AV214" s="6">
        <f t="shared" si="203"/>
        <v>2.9034260349594534E-5</v>
      </c>
      <c r="AW214" s="6">
        <f t="shared" si="204"/>
        <v>8.1292926211434566E-2</v>
      </c>
      <c r="AX214" s="5">
        <f t="shared" si="205"/>
        <v>8.8941929595077796E-2</v>
      </c>
      <c r="AY214" s="5">
        <v>9.1000000000000003E-5</v>
      </c>
      <c r="AZ214" s="5">
        <v>8.6282559999999994E-2</v>
      </c>
      <c r="BA214" s="10">
        <f t="shared" si="206"/>
        <v>21.402769230769231</v>
      </c>
      <c r="BB214" s="10">
        <f t="shared" si="207"/>
        <v>0.37329508290109892</v>
      </c>
      <c r="BC214" s="5">
        <f t="shared" si="208"/>
        <v>98.677556256419422</v>
      </c>
      <c r="BD214" s="5">
        <f t="shared" si="211"/>
        <v>98.677556256419422</v>
      </c>
      <c r="BE214" s="5">
        <f t="shared" si="209"/>
        <v>3.0821635276906498</v>
      </c>
    </row>
    <row r="215" spans="7:57">
      <c r="G215" s="5">
        <v>32768</v>
      </c>
      <c r="H215" s="5">
        <v>77328</v>
      </c>
      <c r="I215" s="5">
        <v>868950</v>
      </c>
      <c r="J215" s="10">
        <f t="shared" si="175"/>
        <v>1737900</v>
      </c>
      <c r="K215" s="5">
        <v>416.63076799999999</v>
      </c>
      <c r="L215" s="10">
        <f t="shared" si="176"/>
        <v>3333.0461439999999</v>
      </c>
      <c r="M215" s="5">
        <f t="shared" si="177"/>
        <v>11.97396</v>
      </c>
      <c r="N215" s="5">
        <f t="shared" si="178"/>
        <v>13107200</v>
      </c>
      <c r="O215" s="11">
        <f t="shared" si="179"/>
        <v>521.41492344127596</v>
      </c>
      <c r="P215" s="11">
        <f t="shared" si="215"/>
        <v>1.3333333333333333</v>
      </c>
      <c r="Q215" s="6">
        <f t="shared" si="181"/>
        <v>7.1317722189837739E-5</v>
      </c>
      <c r="R215" s="6">
        <f t="shared" si="182"/>
        <v>5.7430143860230435E-7</v>
      </c>
      <c r="S215" s="5">
        <f t="shared" si="183"/>
        <v>7.1892023628440047E-5</v>
      </c>
      <c r="T215" s="5">
        <f t="shared" si="184"/>
        <v>7.1317722189837739E-5</v>
      </c>
      <c r="U215" s="6">
        <f t="shared" si="185"/>
        <v>0</v>
      </c>
      <c r="V215" s="6">
        <f t="shared" si="186"/>
        <v>4.0740253904583671E-5</v>
      </c>
      <c r="W215" s="6">
        <f t="shared" si="187"/>
        <v>0.35301712117366568</v>
      </c>
      <c r="X215" s="5">
        <f t="shared" si="188"/>
        <v>0.35305786142757029</v>
      </c>
      <c r="Y215" s="5">
        <v>3.9399999999999998E-4</v>
      </c>
      <c r="Z215" s="5">
        <v>0.35922054545443799</v>
      </c>
      <c r="AA215" s="10">
        <f t="shared" si="189"/>
        <v>4.4109137055837566</v>
      </c>
      <c r="AB215" s="10">
        <f t="shared" si="190"/>
        <v>6.7676063837563458E-2</v>
      </c>
      <c r="AC215" s="5">
        <f t="shared" si="191"/>
        <v>81.899055281767076</v>
      </c>
      <c r="AD215" s="5">
        <f t="shared" si="210"/>
        <v>81.753293495319795</v>
      </c>
      <c r="AE215" s="5">
        <f t="shared" si="192"/>
        <v>1.7155711455956666</v>
      </c>
      <c r="AG215" s="5">
        <v>65536</v>
      </c>
      <c r="AH215" s="5">
        <v>77360</v>
      </c>
      <c r="AI215" s="5">
        <v>905468</v>
      </c>
      <c r="AJ215" s="10">
        <f t="shared" si="193"/>
        <v>1810936</v>
      </c>
      <c r="AK215" s="5">
        <v>192.438965</v>
      </c>
      <c r="AL215" s="10">
        <f t="shared" si="194"/>
        <v>1539.51172</v>
      </c>
      <c r="AM215" s="5">
        <f t="shared" si="195"/>
        <v>12.412815999999999</v>
      </c>
      <c r="AN215" s="5">
        <f t="shared" si="196"/>
        <v>13107200</v>
      </c>
      <c r="AO215" s="11">
        <f t="shared" si="197"/>
        <v>1176.3054327381151</v>
      </c>
      <c r="AP215" s="11">
        <f t="shared" si="214"/>
        <v>1.3333333333333333</v>
      </c>
      <c r="AQ215" s="6">
        <f t="shared" si="198"/>
        <v>0</v>
      </c>
      <c r="AR215" s="6">
        <f t="shared" si="199"/>
        <v>4.3631276928924932E-7</v>
      </c>
      <c r="AS215" s="5">
        <f t="shared" si="200"/>
        <v>4.3631276928924932E-7</v>
      </c>
      <c r="AT215" s="5">
        <f t="shared" si="201"/>
        <v>4.3631276928924932E-7</v>
      </c>
      <c r="AU215" s="6">
        <f t="shared" si="202"/>
        <v>7.0850831689957374E-3</v>
      </c>
      <c r="AV215" s="6">
        <f t="shared" si="203"/>
        <v>1.0526647775544039E-5</v>
      </c>
      <c r="AW215" s="6">
        <f t="shared" si="204"/>
        <v>0.26263868468309631</v>
      </c>
      <c r="AX215" s="5">
        <f t="shared" si="205"/>
        <v>0.26973429449986758</v>
      </c>
      <c r="AY215" s="5">
        <v>2.9399999999999999E-4</v>
      </c>
      <c r="AZ215" s="5">
        <v>0.27126169411752599</v>
      </c>
      <c r="BA215" s="10">
        <f t="shared" si="206"/>
        <v>6.1596462585034022</v>
      </c>
      <c r="BB215" s="10">
        <f t="shared" si="207"/>
        <v>4.189147537414966E-2</v>
      </c>
      <c r="BC215" s="5">
        <f t="shared" si="208"/>
        <v>99.85159429616013</v>
      </c>
      <c r="BD215" s="5">
        <f t="shared" si="211"/>
        <v>99.85159429616013</v>
      </c>
      <c r="BE215" s="5">
        <f t="shared" si="209"/>
        <v>0.56307235808851541</v>
      </c>
    </row>
    <row r="216" spans="7:57">
      <c r="G216" s="5">
        <v>131072</v>
      </c>
      <c r="H216" s="5">
        <v>16428</v>
      </c>
      <c r="I216" s="5">
        <v>973826</v>
      </c>
      <c r="J216" s="10">
        <f t="shared" si="175"/>
        <v>1947652</v>
      </c>
      <c r="K216" s="5">
        <v>550.00071700000001</v>
      </c>
      <c r="L216" s="10">
        <f t="shared" si="176"/>
        <v>4400.0057360000001</v>
      </c>
      <c r="M216" s="5">
        <f t="shared" si="177"/>
        <v>12.014472</v>
      </c>
      <c r="N216" s="5">
        <f t="shared" si="178"/>
        <v>13107200</v>
      </c>
      <c r="O216" s="11">
        <f t="shared" si="179"/>
        <v>442.64760476666794</v>
      </c>
      <c r="P216" s="11">
        <f t="shared" si="215"/>
        <v>1.3333333333333333</v>
      </c>
      <c r="Q216" s="6">
        <f t="shared" si="181"/>
        <v>7.9925257068002686E-5</v>
      </c>
      <c r="R216" s="6">
        <f t="shared" si="182"/>
        <v>7.5814420649172724E-7</v>
      </c>
      <c r="S216" s="5">
        <f t="shared" si="183"/>
        <v>8.0683401274494413E-5</v>
      </c>
      <c r="T216" s="5">
        <f t="shared" si="184"/>
        <v>7.9925257068002686E-5</v>
      </c>
      <c r="U216" s="6">
        <f t="shared" si="185"/>
        <v>0</v>
      </c>
      <c r="V216" s="6">
        <f t="shared" si="186"/>
        <v>5.3781838931019779E-5</v>
      </c>
      <c r="W216" s="6">
        <f t="shared" si="187"/>
        <v>8.3326376317641906E-2</v>
      </c>
      <c r="X216" s="5">
        <f t="shared" si="188"/>
        <v>8.3380158156572931E-2</v>
      </c>
      <c r="Y216" s="5">
        <v>9.2999999999999997E-5</v>
      </c>
      <c r="Z216" s="5">
        <v>8.8057979999999994E-2</v>
      </c>
      <c r="AA216" s="10">
        <f t="shared" si="189"/>
        <v>20.942494623655914</v>
      </c>
      <c r="AB216" s="10">
        <f t="shared" si="190"/>
        <v>0.37849511707526878</v>
      </c>
      <c r="AC216" s="5">
        <f t="shared" si="191"/>
        <v>14.058863367739043</v>
      </c>
      <c r="AD216" s="5">
        <f t="shared" si="210"/>
        <v>13.243654543554392</v>
      </c>
      <c r="AE216" s="5">
        <f t="shared" si="192"/>
        <v>5.3122066204869371</v>
      </c>
      <c r="AG216" s="5">
        <v>262144</v>
      </c>
      <c r="AH216" s="5">
        <v>16146</v>
      </c>
      <c r="AI216" s="5">
        <v>1015156</v>
      </c>
      <c r="AJ216" s="10">
        <f t="shared" si="193"/>
        <v>2030312</v>
      </c>
      <c r="AK216" s="5">
        <v>399.935677</v>
      </c>
      <c r="AL216" s="10">
        <f t="shared" si="194"/>
        <v>3199.485416</v>
      </c>
      <c r="AM216" s="5">
        <f t="shared" si="195"/>
        <v>12.504792</v>
      </c>
      <c r="AN216" s="5">
        <f t="shared" si="196"/>
        <v>13107200</v>
      </c>
      <c r="AO216" s="11">
        <f t="shared" si="197"/>
        <v>634.57454434603994</v>
      </c>
      <c r="AP216" s="11">
        <f t="shared" si="214"/>
        <v>1.3333333333333333</v>
      </c>
      <c r="AQ216" s="6">
        <f t="shared" si="198"/>
        <v>0</v>
      </c>
      <c r="AR216" s="6">
        <f t="shared" si="199"/>
        <v>9.0676564784808904E-7</v>
      </c>
      <c r="AS216" s="5">
        <f t="shared" si="200"/>
        <v>9.0676564784808904E-7</v>
      </c>
      <c r="AT216" s="5">
        <f t="shared" si="201"/>
        <v>9.0676564784808904E-7</v>
      </c>
      <c r="AU216" s="6">
        <f t="shared" si="202"/>
        <v>7.9433670648825106E-3</v>
      </c>
      <c r="AV216" s="6">
        <f t="shared" si="203"/>
        <v>2.1876972808769522E-5</v>
      </c>
      <c r="AW216" s="6">
        <f t="shared" si="204"/>
        <v>5.5386389286911468E-2</v>
      </c>
      <c r="AX216" s="5">
        <f t="shared" si="205"/>
        <v>6.3351633324602752E-2</v>
      </c>
      <c r="AY216" s="5">
        <v>6.2000000000000003E-5</v>
      </c>
      <c r="AZ216" s="5">
        <v>6.0253814285732003E-2</v>
      </c>
      <c r="BA216" s="10">
        <f t="shared" si="206"/>
        <v>32.746967741935485</v>
      </c>
      <c r="BB216" s="10">
        <f t="shared" si="207"/>
        <v>0.41283682787096776</v>
      </c>
      <c r="BC216" s="5">
        <f t="shared" si="208"/>
        <v>98.537474761535321</v>
      </c>
      <c r="BD216" s="5">
        <f t="shared" si="211"/>
        <v>98.537474761535321</v>
      </c>
      <c r="BE216" s="5">
        <f t="shared" si="209"/>
        <v>5.1412828807491886</v>
      </c>
    </row>
    <row r="217" spans="7:57">
      <c r="G217" s="5">
        <v>65536</v>
      </c>
      <c r="H217" s="5">
        <v>77360</v>
      </c>
      <c r="I217" s="5">
        <v>905468</v>
      </c>
      <c r="J217" s="10">
        <f t="shared" si="175"/>
        <v>1810936</v>
      </c>
      <c r="K217" s="5">
        <v>250.097824</v>
      </c>
      <c r="L217" s="10">
        <f t="shared" si="176"/>
        <v>2000.782592</v>
      </c>
      <c r="M217" s="5">
        <f t="shared" si="177"/>
        <v>12.412815999999999</v>
      </c>
      <c r="N217" s="5">
        <f t="shared" si="178"/>
        <v>13107200</v>
      </c>
      <c r="O217" s="11">
        <f t="shared" si="179"/>
        <v>905.11383257776765</v>
      </c>
      <c r="P217" s="11">
        <f t="shared" si="215"/>
        <v>1.3333333333333333</v>
      </c>
      <c r="Q217" s="6">
        <f t="shared" si="181"/>
        <v>7.4314880345000288E-5</v>
      </c>
      <c r="R217" s="6">
        <f t="shared" si="182"/>
        <v>3.4474539843515814E-7</v>
      </c>
      <c r="S217" s="5">
        <f t="shared" si="183"/>
        <v>7.4659625743435452E-5</v>
      </c>
      <c r="T217" s="5">
        <f t="shared" si="184"/>
        <v>7.4314880345000288E-5</v>
      </c>
      <c r="U217" s="6">
        <f t="shared" si="185"/>
        <v>0</v>
      </c>
      <c r="V217" s="6">
        <f t="shared" si="186"/>
        <v>2.445582427734641E-5</v>
      </c>
      <c r="W217" s="6">
        <f t="shared" si="187"/>
        <v>0.26252288452762451</v>
      </c>
      <c r="X217" s="5">
        <f t="shared" si="188"/>
        <v>0.26254734035190186</v>
      </c>
      <c r="Y217" s="5">
        <v>2.9300000000000002E-4</v>
      </c>
      <c r="Z217" s="5">
        <v>0.270945238888954</v>
      </c>
      <c r="AA217" s="10">
        <f t="shared" si="189"/>
        <v>6.1806689419795218</v>
      </c>
      <c r="AB217" s="10">
        <f t="shared" si="190"/>
        <v>5.4628876232081902E-2</v>
      </c>
      <c r="AC217" s="5">
        <f t="shared" si="191"/>
        <v>74.636559609214927</v>
      </c>
      <c r="AD217" s="5">
        <f t="shared" si="210"/>
        <v>74.518899063673899</v>
      </c>
      <c r="AE217" s="5">
        <f t="shared" si="192"/>
        <v>3.0994818626408827</v>
      </c>
      <c r="AG217" s="5">
        <v>262144</v>
      </c>
      <c r="AH217" s="5">
        <v>17361</v>
      </c>
      <c r="AI217" s="5">
        <v>1021159</v>
      </c>
      <c r="AJ217" s="10">
        <f t="shared" si="193"/>
        <v>2042318</v>
      </c>
      <c r="AK217" s="5">
        <v>392.181984</v>
      </c>
      <c r="AL217" s="10">
        <f t="shared" si="194"/>
        <v>3137.455872</v>
      </c>
      <c r="AM217" s="5">
        <f t="shared" si="195"/>
        <v>12.601127999999999</v>
      </c>
      <c r="AN217" s="5">
        <f t="shared" si="196"/>
        <v>13107200</v>
      </c>
      <c r="AO217" s="11">
        <f t="shared" si="197"/>
        <v>650.94716334547377</v>
      </c>
      <c r="AP217" s="11">
        <f t="shared" si="214"/>
        <v>1.3333333333333333</v>
      </c>
      <c r="AQ217" s="6">
        <f t="shared" si="198"/>
        <v>0</v>
      </c>
      <c r="AR217" s="6">
        <f t="shared" si="199"/>
        <v>8.8918586474621746E-7</v>
      </c>
      <c r="AS217" s="5">
        <f t="shared" si="200"/>
        <v>8.8918586474621746E-7</v>
      </c>
      <c r="AT217" s="5">
        <f t="shared" si="201"/>
        <v>8.8918586474621746E-7</v>
      </c>
      <c r="AU217" s="6">
        <f t="shared" si="202"/>
        <v>7.9903391878768971E-3</v>
      </c>
      <c r="AV217" s="6">
        <f t="shared" si="203"/>
        <v>2.145283627711284E-5</v>
      </c>
      <c r="AW217" s="6">
        <f t="shared" si="204"/>
        <v>6.1639691303175662E-2</v>
      </c>
      <c r="AX217" s="5">
        <f t="shared" si="205"/>
        <v>6.9651483327329677E-2</v>
      </c>
      <c r="AY217" s="5">
        <v>6.8999999999999997E-5</v>
      </c>
      <c r="AZ217" s="5">
        <v>6.7016047058855999E-2</v>
      </c>
      <c r="BA217" s="10">
        <f t="shared" si="206"/>
        <v>29.5988115942029</v>
      </c>
      <c r="BB217" s="10">
        <f t="shared" si="207"/>
        <v>0.36376299965217396</v>
      </c>
      <c r="BC217" s="5">
        <f t="shared" si="208"/>
        <v>98.711324833701141</v>
      </c>
      <c r="BD217" s="5">
        <f t="shared" si="211"/>
        <v>98.711324833701141</v>
      </c>
      <c r="BE217" s="5">
        <f t="shared" si="209"/>
        <v>3.932545090520096</v>
      </c>
    </row>
    <row r="218" spans="7:57">
      <c r="G218" s="5">
        <v>262144</v>
      </c>
      <c r="H218" s="5">
        <v>16146</v>
      </c>
      <c r="I218" s="5">
        <v>1015156</v>
      </c>
      <c r="J218" s="10">
        <f t="shared" si="175"/>
        <v>2030312</v>
      </c>
      <c r="K218" s="5">
        <v>434.67255399999999</v>
      </c>
      <c r="L218" s="10">
        <f t="shared" si="176"/>
        <v>3477.3804319999999</v>
      </c>
      <c r="M218" s="5">
        <f t="shared" si="177"/>
        <v>12.504792</v>
      </c>
      <c r="N218" s="5">
        <f t="shared" si="178"/>
        <v>13107200</v>
      </c>
      <c r="O218" s="11">
        <f t="shared" si="179"/>
        <v>583.86249066003836</v>
      </c>
      <c r="P218" s="11">
        <f t="shared" si="215"/>
        <v>1.3333333333333333</v>
      </c>
      <c r="Q218" s="6">
        <f t="shared" si="181"/>
        <v>8.3317352652450578E-5</v>
      </c>
      <c r="R218" s="6">
        <f t="shared" si="182"/>
        <v>5.99170998055376E-7</v>
      </c>
      <c r="S218" s="5">
        <f t="shared" si="183"/>
        <v>8.391652365050596E-5</v>
      </c>
      <c r="T218" s="5">
        <f t="shared" si="184"/>
        <v>8.3317352652450578E-5</v>
      </c>
      <c r="U218" s="6">
        <f t="shared" si="185"/>
        <v>0</v>
      </c>
      <c r="V218" s="6">
        <f t="shared" si="186"/>
        <v>4.2504470565922909E-5</v>
      </c>
      <c r="W218" s="6">
        <f t="shared" si="187"/>
        <v>5.7342882627194426E-2</v>
      </c>
      <c r="X218" s="5">
        <f t="shared" si="188"/>
        <v>5.7385387097760351E-2</v>
      </c>
      <c r="Y218" s="5">
        <v>6.3999999999999997E-5</v>
      </c>
      <c r="Z218" s="5">
        <v>6.1813333333312001E-2</v>
      </c>
      <c r="AA218" s="10">
        <f t="shared" si="189"/>
        <v>31.723624999999998</v>
      </c>
      <c r="AB218" s="10">
        <f t="shared" si="190"/>
        <v>0.43467255399999999</v>
      </c>
      <c r="AC218" s="5">
        <f t="shared" si="191"/>
        <v>30.183363519454037</v>
      </c>
      <c r="AD218" s="5">
        <f t="shared" si="210"/>
        <v>31.11956820391557</v>
      </c>
      <c r="AE218" s="5">
        <f t="shared" si="192"/>
        <v>7.1634160411235621</v>
      </c>
      <c r="AG218" s="5">
        <v>262144</v>
      </c>
      <c r="AH218" s="5">
        <v>17361</v>
      </c>
      <c r="AI218" s="5">
        <v>1021159</v>
      </c>
      <c r="AJ218" s="10">
        <f t="shared" si="193"/>
        <v>2042318</v>
      </c>
      <c r="AK218" s="5">
        <v>427.86650500000002</v>
      </c>
      <c r="AL218" s="10">
        <f t="shared" si="194"/>
        <v>3422.9320400000001</v>
      </c>
      <c r="AM218" s="5">
        <f t="shared" si="195"/>
        <v>12.601127999999999</v>
      </c>
      <c r="AN218" s="5">
        <f t="shared" si="196"/>
        <v>13107200</v>
      </c>
      <c r="AO218" s="11">
        <f t="shared" si="197"/>
        <v>596.65747848151841</v>
      </c>
      <c r="AP218" s="11">
        <f t="shared" si="214"/>
        <v>1.3333333333333333</v>
      </c>
      <c r="AQ218" s="6">
        <f t="shared" si="198"/>
        <v>0</v>
      </c>
      <c r="AR218" s="6">
        <f t="shared" si="199"/>
        <v>9.7009261966599368E-7</v>
      </c>
      <c r="AS218" s="5">
        <f t="shared" si="200"/>
        <v>9.7009261966599368E-7</v>
      </c>
      <c r="AT218" s="5">
        <f t="shared" si="201"/>
        <v>9.7009261966599368E-7</v>
      </c>
      <c r="AU218" s="6">
        <f t="shared" si="202"/>
        <v>7.9903391878768971E-3</v>
      </c>
      <c r="AV218" s="6">
        <f t="shared" si="203"/>
        <v>2.3404823410311175E-5</v>
      </c>
      <c r="AW218" s="6">
        <f t="shared" si="204"/>
        <v>6.1639691303175662E-2</v>
      </c>
      <c r="AX218" s="5">
        <f t="shared" si="205"/>
        <v>6.9653435314462872E-2</v>
      </c>
      <c r="AY218" s="5">
        <v>6.8999999999999997E-5</v>
      </c>
      <c r="AZ218" s="5">
        <v>6.7051612499999996E-2</v>
      </c>
      <c r="BA218" s="10">
        <f t="shared" si="206"/>
        <v>29.5988115942029</v>
      </c>
      <c r="BB218" s="10">
        <f t="shared" si="207"/>
        <v>0.39686168579710152</v>
      </c>
      <c r="BC218" s="5">
        <f t="shared" si="208"/>
        <v>98.594068667150736</v>
      </c>
      <c r="BD218" s="5">
        <f t="shared" si="211"/>
        <v>98.594068667150736</v>
      </c>
      <c r="BE218" s="5">
        <f t="shared" si="209"/>
        <v>3.880328477503618</v>
      </c>
    </row>
    <row r="219" spans="7:57">
      <c r="G219" s="5">
        <v>262144</v>
      </c>
      <c r="H219" s="5">
        <v>17361</v>
      </c>
      <c r="I219" s="5">
        <v>1021159</v>
      </c>
      <c r="J219" s="10">
        <f t="shared" si="175"/>
        <v>2042318</v>
      </c>
      <c r="K219" s="5">
        <v>496.73223899999999</v>
      </c>
      <c r="L219" s="10">
        <f t="shared" si="176"/>
        <v>3973.8579119999999</v>
      </c>
      <c r="M219" s="5">
        <f t="shared" si="177"/>
        <v>12.601127999999999</v>
      </c>
      <c r="N219" s="5">
        <f t="shared" si="178"/>
        <v>13107200</v>
      </c>
      <c r="O219" s="11">
        <f t="shared" si="179"/>
        <v>513.93835542854708</v>
      </c>
      <c r="P219" s="11">
        <f t="shared" si="215"/>
        <v>1.3333333333333333</v>
      </c>
      <c r="Q219" s="6">
        <f t="shared" si="181"/>
        <v>8.381003955768746E-5</v>
      </c>
      <c r="R219" s="6">
        <f t="shared" si="182"/>
        <v>6.8471668769754344E-7</v>
      </c>
      <c r="S219" s="5">
        <f t="shared" si="183"/>
        <v>8.4494756245385007E-5</v>
      </c>
      <c r="T219" s="5">
        <f t="shared" si="184"/>
        <v>8.381003955768746E-5</v>
      </c>
      <c r="U219" s="6">
        <f t="shared" si="185"/>
        <v>0</v>
      </c>
      <c r="V219" s="6">
        <f t="shared" si="186"/>
        <v>4.8572978987121609E-5</v>
      </c>
      <c r="W219" s="6">
        <f t="shared" si="187"/>
        <v>6.3614760414543822E-2</v>
      </c>
      <c r="X219" s="5">
        <f t="shared" si="188"/>
        <v>6.3663333393530946E-2</v>
      </c>
      <c r="Y219" s="5">
        <v>7.1000000000000005E-5</v>
      </c>
      <c r="Z219" s="5">
        <v>6.8702523529441006E-2</v>
      </c>
      <c r="AA219" s="10">
        <f t="shared" si="189"/>
        <v>28.765042253521127</v>
      </c>
      <c r="AB219" s="10">
        <f t="shared" si="190"/>
        <v>0.44775863797183096</v>
      </c>
      <c r="AC219" s="5">
        <f t="shared" si="191"/>
        <v>18.042309236179513</v>
      </c>
      <c r="AD219" s="5">
        <f t="shared" si="210"/>
        <v>19.006698937161971</v>
      </c>
      <c r="AE219" s="5">
        <f t="shared" si="192"/>
        <v>7.3347962738961439</v>
      </c>
      <c r="AG219" s="5">
        <v>262144</v>
      </c>
      <c r="AH219" s="5">
        <v>22560</v>
      </c>
      <c r="AI219" s="5">
        <v>1014951</v>
      </c>
      <c r="AJ219" s="10">
        <f t="shared" si="193"/>
        <v>2029902</v>
      </c>
      <c r="AK219" s="5">
        <v>481.56985100000003</v>
      </c>
      <c r="AL219" s="10">
        <f t="shared" si="194"/>
        <v>3852.5588080000002</v>
      </c>
      <c r="AM219" s="5">
        <f t="shared" si="195"/>
        <v>12.630611999999999</v>
      </c>
      <c r="AN219" s="5">
        <f t="shared" si="196"/>
        <v>13107200</v>
      </c>
      <c r="AO219" s="11">
        <f t="shared" si="197"/>
        <v>526.89708351364379</v>
      </c>
      <c r="AP219" s="11">
        <f t="shared" si="214"/>
        <v>1.3333333333333333</v>
      </c>
      <c r="AQ219" s="6">
        <f t="shared" si="198"/>
        <v>0</v>
      </c>
      <c r="AR219" s="6">
        <f t="shared" si="199"/>
        <v>1.0918530729783399E-6</v>
      </c>
      <c r="AS219" s="5">
        <f t="shared" si="200"/>
        <v>1.0918530729783399E-6</v>
      </c>
      <c r="AT219" s="5">
        <f t="shared" si="201"/>
        <v>1.0918530729783399E-6</v>
      </c>
      <c r="AU219" s="6">
        <f t="shared" si="202"/>
        <v>7.9417629860529509E-3</v>
      </c>
      <c r="AV219" s="6">
        <f t="shared" si="203"/>
        <v>2.6342462405148693E-5</v>
      </c>
      <c r="AW219" s="6">
        <f t="shared" si="204"/>
        <v>5.4493060427445152E-2</v>
      </c>
      <c r="AX219" s="5">
        <f t="shared" si="205"/>
        <v>6.2461165875903252E-2</v>
      </c>
      <c r="AY219" s="5">
        <v>6.0999999999999999E-5</v>
      </c>
      <c r="AZ219" s="5">
        <v>5.9942085714277005E-2</v>
      </c>
      <c r="BA219" s="10">
        <f t="shared" si="206"/>
        <v>33.277081967213114</v>
      </c>
      <c r="BB219" s="10">
        <f t="shared" si="207"/>
        <v>0.50525361416393444</v>
      </c>
      <c r="BC219" s="5">
        <f t="shared" si="208"/>
        <v>98.210076929543703</v>
      </c>
      <c r="BD219" s="5">
        <f t="shared" si="211"/>
        <v>98.210076929543703</v>
      </c>
      <c r="BE219" s="5">
        <f t="shared" si="209"/>
        <v>4.202523371698847</v>
      </c>
    </row>
    <row r="220" spans="7:57">
      <c r="G220" s="5">
        <v>262144</v>
      </c>
      <c r="H220" s="5">
        <v>17361</v>
      </c>
      <c r="I220" s="5">
        <v>1021159</v>
      </c>
      <c r="J220" s="10">
        <f t="shared" si="175"/>
        <v>2042318</v>
      </c>
      <c r="K220" s="5">
        <v>466.35293999999999</v>
      </c>
      <c r="L220" s="10">
        <f t="shared" si="176"/>
        <v>3730.8235199999999</v>
      </c>
      <c r="M220" s="5">
        <f t="shared" si="177"/>
        <v>12.601127999999999</v>
      </c>
      <c r="N220" s="5">
        <f t="shared" si="178"/>
        <v>13107200</v>
      </c>
      <c r="O220" s="11">
        <f t="shared" si="179"/>
        <v>547.41747741528127</v>
      </c>
      <c r="P220" s="11">
        <f t="shared" si="215"/>
        <v>1.3333333333333333</v>
      </c>
      <c r="Q220" s="6">
        <f t="shared" si="181"/>
        <v>8.381003955768746E-5</v>
      </c>
      <c r="R220" s="6">
        <f t="shared" si="182"/>
        <v>6.4284057949943375E-7</v>
      </c>
      <c r="S220" s="5">
        <f t="shared" si="183"/>
        <v>8.4452880137186897E-5</v>
      </c>
      <c r="T220" s="5">
        <f t="shared" si="184"/>
        <v>8.381003955768746E-5</v>
      </c>
      <c r="U220" s="6">
        <f t="shared" si="185"/>
        <v>0</v>
      </c>
      <c r="V220" s="6">
        <f t="shared" si="186"/>
        <v>4.5602338194929169E-5</v>
      </c>
      <c r="W220" s="6">
        <f t="shared" si="187"/>
        <v>6.3614760414543822E-2</v>
      </c>
      <c r="X220" s="5">
        <f t="shared" si="188"/>
        <v>6.3660362752738758E-2</v>
      </c>
      <c r="Y220" s="5">
        <v>7.1000000000000005E-5</v>
      </c>
      <c r="Z220" s="5">
        <v>6.8688741176504003E-2</v>
      </c>
      <c r="AA220" s="10">
        <f t="shared" si="189"/>
        <v>28.765042253521127</v>
      </c>
      <c r="AB220" s="10">
        <f t="shared" si="190"/>
        <v>0.42037448112676057</v>
      </c>
      <c r="AC220" s="5">
        <f t="shared" si="191"/>
        <v>18.042309236179513</v>
      </c>
      <c r="AD220" s="5">
        <f t="shared" si="210"/>
        <v>18.947718503080129</v>
      </c>
      <c r="AE220" s="5">
        <f t="shared" si="192"/>
        <v>7.320527844358395</v>
      </c>
      <c r="AG220" s="5">
        <v>32768</v>
      </c>
      <c r="AH220" s="5">
        <v>82168</v>
      </c>
      <c r="AI220" s="5">
        <v>948464</v>
      </c>
      <c r="AJ220" s="10">
        <f t="shared" si="193"/>
        <v>1896928</v>
      </c>
      <c r="AK220" s="5">
        <v>218.09286499999999</v>
      </c>
      <c r="AL220" s="10">
        <f t="shared" si="194"/>
        <v>1744.7429199999999</v>
      </c>
      <c r="AM220" s="5">
        <f t="shared" si="195"/>
        <v>13.024927999999999</v>
      </c>
      <c r="AN220" s="5">
        <f t="shared" si="196"/>
        <v>13107200</v>
      </c>
      <c r="AO220" s="11">
        <f t="shared" si="197"/>
        <v>1087.2249305358982</v>
      </c>
      <c r="AP220" s="11">
        <f t="shared" si="214"/>
        <v>1.3333333333333333</v>
      </c>
      <c r="AQ220" s="6">
        <f t="shared" si="198"/>
        <v>0</v>
      </c>
      <c r="AR220" s="6">
        <f t="shared" si="199"/>
        <v>4.9447731071707019E-7</v>
      </c>
      <c r="AS220" s="5">
        <f t="shared" si="200"/>
        <v>4.9447731071707019E-7</v>
      </c>
      <c r="AT220" s="5">
        <f t="shared" si="201"/>
        <v>4.9447731071707019E-7</v>
      </c>
      <c r="AU220" s="6">
        <f t="shared" si="202"/>
        <v>7.4215171853653289E-3</v>
      </c>
      <c r="AV220" s="6">
        <f t="shared" si="203"/>
        <v>1.1929947618530771E-5</v>
      </c>
      <c r="AW220" s="6">
        <f t="shared" si="204"/>
        <v>0.28318524845082155</v>
      </c>
      <c r="AX220" s="5">
        <f t="shared" si="205"/>
        <v>0.29061869558380543</v>
      </c>
      <c r="AY220" s="5">
        <v>3.1700000000000001E-4</v>
      </c>
      <c r="AZ220" s="5">
        <v>0.291787933333439</v>
      </c>
      <c r="BA220" s="10">
        <f t="shared" si="206"/>
        <v>5.984</v>
      </c>
      <c r="BB220" s="10">
        <f t="shared" si="207"/>
        <v>4.4031367066246052E-2</v>
      </c>
      <c r="BC220" s="5">
        <f t="shared" si="208"/>
        <v>99.844013466650765</v>
      </c>
      <c r="BD220" s="5">
        <f t="shared" si="211"/>
        <v>99.844013466650765</v>
      </c>
      <c r="BE220" s="5">
        <f t="shared" si="209"/>
        <v>0.40071490835004042</v>
      </c>
    </row>
    <row r="221" spans="7:57">
      <c r="G221" s="5">
        <v>262144</v>
      </c>
      <c r="H221" s="5">
        <v>22560</v>
      </c>
      <c r="I221" s="5">
        <v>1014951</v>
      </c>
      <c r="J221" s="10">
        <f t="shared" si="175"/>
        <v>2029902</v>
      </c>
      <c r="K221" s="5">
        <v>505.19152500000001</v>
      </c>
      <c r="L221" s="10">
        <f t="shared" si="176"/>
        <v>4041.5322000000001</v>
      </c>
      <c r="M221" s="5">
        <f t="shared" si="177"/>
        <v>12.630611999999999</v>
      </c>
      <c r="N221" s="5">
        <f t="shared" si="178"/>
        <v>13107200</v>
      </c>
      <c r="O221" s="11">
        <f t="shared" si="179"/>
        <v>502.26050407318291</v>
      </c>
      <c r="P221" s="11">
        <f t="shared" si="215"/>
        <v>1.3333333333333333</v>
      </c>
      <c r="Q221" s="6">
        <f t="shared" si="181"/>
        <v>8.3300527595716686E-5</v>
      </c>
      <c r="R221" s="6">
        <f t="shared" si="182"/>
        <v>6.9637732462714333E-7</v>
      </c>
      <c r="S221" s="5">
        <f t="shared" si="183"/>
        <v>8.3996904920343831E-5</v>
      </c>
      <c r="T221" s="5">
        <f t="shared" si="184"/>
        <v>8.3300527595716686E-5</v>
      </c>
      <c r="U221" s="6">
        <f t="shared" si="185"/>
        <v>0</v>
      </c>
      <c r="V221" s="6">
        <f t="shared" si="186"/>
        <v>4.9400170558079929E-5</v>
      </c>
      <c r="W221" s="6">
        <f t="shared" si="187"/>
        <v>5.375895246299478E-2</v>
      </c>
      <c r="X221" s="5">
        <f t="shared" si="188"/>
        <v>5.380835263355286E-2</v>
      </c>
      <c r="Y221" s="5">
        <v>6.0000000000000002E-5</v>
      </c>
      <c r="Z221" s="5">
        <v>5.9053384615380004E-2</v>
      </c>
      <c r="AA221" s="10">
        <f t="shared" si="189"/>
        <v>33.831699999999998</v>
      </c>
      <c r="AB221" s="10">
        <f t="shared" si="190"/>
        <v>0.53887096000000001</v>
      </c>
      <c r="AC221" s="5">
        <f t="shared" si="191"/>
        <v>38.834212659527807</v>
      </c>
      <c r="AD221" s="5">
        <f t="shared" si="210"/>
        <v>39.994841533906381</v>
      </c>
      <c r="AE221" s="5">
        <f t="shared" si="192"/>
        <v>8.8818482056337817</v>
      </c>
      <c r="AG221" s="5">
        <v>131072</v>
      </c>
      <c r="AH221" s="5">
        <v>100000</v>
      </c>
      <c r="AI221" s="5">
        <v>920011</v>
      </c>
      <c r="AJ221" s="10">
        <f t="shared" si="193"/>
        <v>1840022</v>
      </c>
      <c r="AK221" s="5">
        <v>184.386337</v>
      </c>
      <c r="AL221" s="10">
        <f t="shared" si="194"/>
        <v>1475.090696</v>
      </c>
      <c r="AM221" s="5">
        <f t="shared" si="195"/>
        <v>13.040132</v>
      </c>
      <c r="AN221" s="5">
        <f t="shared" si="196"/>
        <v>13107200</v>
      </c>
      <c r="AO221" s="11">
        <f t="shared" si="197"/>
        <v>1247.3958414825497</v>
      </c>
      <c r="AP221" s="11">
        <f t="shared" si="214"/>
        <v>1.3333333333333333</v>
      </c>
      <c r="AQ221" s="6">
        <f t="shared" si="198"/>
        <v>0</v>
      </c>
      <c r="AR221" s="6">
        <f t="shared" si="199"/>
        <v>4.1805521722469655E-7</v>
      </c>
      <c r="AS221" s="5">
        <f t="shared" si="200"/>
        <v>4.1805521722469655E-7</v>
      </c>
      <c r="AT221" s="5">
        <f t="shared" si="201"/>
        <v>4.1805521722469655E-7</v>
      </c>
      <c r="AU221" s="6">
        <f t="shared" si="202"/>
        <v>7.1988788685971644E-3</v>
      </c>
      <c r="AV221" s="6">
        <f t="shared" si="203"/>
        <v>1.0086159132178681E-5</v>
      </c>
      <c r="AW221" s="6">
        <f t="shared" si="204"/>
        <v>0.1018394899791598</v>
      </c>
      <c r="AX221" s="5">
        <f t="shared" si="205"/>
        <v>0.10904845500688914</v>
      </c>
      <c r="AY221" s="5">
        <v>1.1400000000000001E-4</v>
      </c>
      <c r="AZ221" s="5">
        <v>0.10980567692311201</v>
      </c>
      <c r="BA221" s="10">
        <f t="shared" si="206"/>
        <v>16.140543859649121</v>
      </c>
      <c r="BB221" s="10">
        <f t="shared" si="207"/>
        <v>0.1035151365614035</v>
      </c>
      <c r="BC221" s="5">
        <f t="shared" si="208"/>
        <v>99.633284897171308</v>
      </c>
      <c r="BD221" s="5">
        <f t="shared" si="211"/>
        <v>99.633284897171308</v>
      </c>
      <c r="BE221" s="5">
        <f t="shared" si="209"/>
        <v>0.6896017924037614</v>
      </c>
    </row>
    <row r="222" spans="7:57">
      <c r="G222" s="5">
        <v>32768</v>
      </c>
      <c r="H222" s="5">
        <v>82168</v>
      </c>
      <c r="I222" s="5">
        <v>948464</v>
      </c>
      <c r="J222" s="10">
        <f t="shared" si="175"/>
        <v>1896928</v>
      </c>
      <c r="K222" s="5">
        <v>229.73370399999999</v>
      </c>
      <c r="L222" s="10">
        <f t="shared" si="176"/>
        <v>1837.8696319999999</v>
      </c>
      <c r="M222" s="5">
        <f t="shared" si="177"/>
        <v>13.024927999999999</v>
      </c>
      <c r="N222" s="5">
        <f t="shared" si="178"/>
        <v>13107200</v>
      </c>
      <c r="O222" s="11">
        <f t="shared" si="179"/>
        <v>1032.1341443221584</v>
      </c>
      <c r="P222" s="11">
        <f t="shared" si="215"/>
        <v>1.3333333333333333</v>
      </c>
      <c r="Q222" s="6">
        <f t="shared" si="181"/>
        <v>7.7843710292953869E-5</v>
      </c>
      <c r="R222" s="6">
        <f t="shared" si="182"/>
        <v>3.1667463575958455E-7</v>
      </c>
      <c r="S222" s="5">
        <f t="shared" si="183"/>
        <v>7.8160384928713453E-5</v>
      </c>
      <c r="T222" s="5">
        <f t="shared" si="184"/>
        <v>7.7843710292953869E-5</v>
      </c>
      <c r="U222" s="6">
        <f t="shared" si="185"/>
        <v>0</v>
      </c>
      <c r="V222" s="6">
        <f t="shared" si="186"/>
        <v>2.2464518106354711E-5</v>
      </c>
      <c r="W222" s="6">
        <f t="shared" si="187"/>
        <v>0.28133851788967262</v>
      </c>
      <c r="X222" s="5">
        <f t="shared" si="188"/>
        <v>0.28136098240777896</v>
      </c>
      <c r="Y222" s="5">
        <v>3.1399999999999999E-4</v>
      </c>
      <c r="Z222" s="5">
        <v>0.28944912499999997</v>
      </c>
      <c r="AA222" s="10">
        <f t="shared" si="189"/>
        <v>6.0411719745222934</v>
      </c>
      <c r="AB222" s="10">
        <f t="shared" si="190"/>
        <v>4.6824704000000002E-2</v>
      </c>
      <c r="AC222" s="5">
        <f t="shared" si="191"/>
        <v>75.209009460842708</v>
      </c>
      <c r="AD222" s="5">
        <f t="shared" si="210"/>
        <v>75.108157666014833</v>
      </c>
      <c r="AE222" s="5">
        <f t="shared" si="192"/>
        <v>2.794322695645052</v>
      </c>
      <c r="AG222" s="5">
        <v>131072</v>
      </c>
      <c r="AH222" s="5">
        <v>51537</v>
      </c>
      <c r="AI222" s="5">
        <v>1010777</v>
      </c>
      <c r="AJ222" s="10">
        <f t="shared" si="193"/>
        <v>2021554</v>
      </c>
      <c r="AK222" s="5">
        <v>364.88855699999999</v>
      </c>
      <c r="AL222" s="10">
        <f t="shared" si="194"/>
        <v>2919.1084559999999</v>
      </c>
      <c r="AM222" s="5">
        <f t="shared" si="195"/>
        <v>13.160064</v>
      </c>
      <c r="AN222" s="5">
        <f t="shared" si="196"/>
        <v>13107200</v>
      </c>
      <c r="AO222" s="11">
        <f t="shared" si="197"/>
        <v>692.52445754279984</v>
      </c>
      <c r="AP222" s="11">
        <f t="shared" si="214"/>
        <v>1.3333333333333333</v>
      </c>
      <c r="AQ222" s="6">
        <f t="shared" si="198"/>
        <v>0</v>
      </c>
      <c r="AR222" s="6">
        <f t="shared" si="199"/>
        <v>8.2730405864855958E-7</v>
      </c>
      <c r="AS222" s="5">
        <f t="shared" si="200"/>
        <v>8.2730405864855958E-7</v>
      </c>
      <c r="AT222" s="5">
        <f t="shared" si="201"/>
        <v>8.2730405864855958E-7</v>
      </c>
      <c r="AU222" s="6">
        <f t="shared" si="202"/>
        <v>7.9091023761281506E-3</v>
      </c>
      <c r="AV222" s="6">
        <f t="shared" si="203"/>
        <v>1.9959852293248014E-5</v>
      </c>
      <c r="AW222" s="6">
        <f t="shared" si="204"/>
        <v>6.9679651038372481E-2</v>
      </c>
      <c r="AX222" s="5">
        <f t="shared" si="205"/>
        <v>7.7608713266793874E-2</v>
      </c>
      <c r="AY222" s="5">
        <v>7.7999999999999999E-5</v>
      </c>
      <c r="AZ222" s="5">
        <v>7.5038925000000006E-2</v>
      </c>
      <c r="BA222" s="10">
        <f t="shared" si="206"/>
        <v>25.917358974358976</v>
      </c>
      <c r="BB222" s="10">
        <f t="shared" si="207"/>
        <v>0.29939573907692307</v>
      </c>
      <c r="BC222" s="5">
        <f t="shared" si="208"/>
        <v>98.939353770963379</v>
      </c>
      <c r="BD222" s="5">
        <f t="shared" si="211"/>
        <v>98.939353770963379</v>
      </c>
      <c r="BE222" s="5">
        <f t="shared" si="209"/>
        <v>3.4246069847000982</v>
      </c>
    </row>
    <row r="223" spans="7:57">
      <c r="G223" s="5">
        <v>131072</v>
      </c>
      <c r="H223" s="5">
        <v>100000</v>
      </c>
      <c r="I223" s="5">
        <v>920011</v>
      </c>
      <c r="J223" s="10">
        <f t="shared" si="175"/>
        <v>1840022</v>
      </c>
      <c r="K223" s="5">
        <v>201.77356</v>
      </c>
      <c r="L223" s="10">
        <f t="shared" si="176"/>
        <v>1614.18848</v>
      </c>
      <c r="M223" s="5">
        <f t="shared" si="177"/>
        <v>13.040132</v>
      </c>
      <c r="N223" s="5">
        <f t="shared" si="178"/>
        <v>13107200</v>
      </c>
      <c r="O223" s="11">
        <f t="shared" si="179"/>
        <v>1139.9052978001675</v>
      </c>
      <c r="P223" s="11">
        <f t="shared" si="215"/>
        <v>1.3333333333333333</v>
      </c>
      <c r="Q223" s="6">
        <f t="shared" si="181"/>
        <v>7.550847449173694E-5</v>
      </c>
      <c r="R223" s="6">
        <f t="shared" si="182"/>
        <v>2.7813319293765743E-7</v>
      </c>
      <c r="S223" s="5">
        <f t="shared" si="183"/>
        <v>7.5786607684674603E-5</v>
      </c>
      <c r="T223" s="5">
        <f t="shared" si="184"/>
        <v>7.550847449173694E-5</v>
      </c>
      <c r="U223" s="6">
        <f t="shared" si="185"/>
        <v>0</v>
      </c>
      <c r="V223" s="6">
        <f t="shared" si="186"/>
        <v>1.9730434468612619E-5</v>
      </c>
      <c r="W223" s="6">
        <f t="shared" si="187"/>
        <v>9.2286201728141032E-2</v>
      </c>
      <c r="X223" s="5">
        <f t="shared" si="188"/>
        <v>9.2305932162609641E-2</v>
      </c>
      <c r="Y223" s="5">
        <v>1.03E-4</v>
      </c>
      <c r="Z223" s="5">
        <v>9.9753783333298998E-2</v>
      </c>
      <c r="AA223" s="10">
        <f t="shared" si="189"/>
        <v>17.864291262135922</v>
      </c>
      <c r="AB223" s="10">
        <f t="shared" si="190"/>
        <v>0.12537386252427185</v>
      </c>
      <c r="AC223" s="5">
        <f t="shared" si="191"/>
        <v>26.690801464333063</v>
      </c>
      <c r="AD223" s="5">
        <f t="shared" si="210"/>
        <v>26.420769238179993</v>
      </c>
      <c r="AE223" s="5">
        <f t="shared" si="192"/>
        <v>7.4662342838711924</v>
      </c>
      <c r="AG223" s="5">
        <v>32768</v>
      </c>
      <c r="AH223" s="5">
        <v>40216</v>
      </c>
      <c r="AI223" s="5">
        <v>1042160</v>
      </c>
      <c r="AJ223" s="10">
        <f t="shared" si="193"/>
        <v>2084320</v>
      </c>
      <c r="AK223" s="5">
        <v>346.283569</v>
      </c>
      <c r="AL223" s="10">
        <f t="shared" si="194"/>
        <v>2770.268552</v>
      </c>
      <c r="AM223" s="5">
        <f t="shared" si="195"/>
        <v>13.31024</v>
      </c>
      <c r="AN223" s="5">
        <f t="shared" si="196"/>
        <v>13107200</v>
      </c>
      <c r="AO223" s="11">
        <f t="shared" si="197"/>
        <v>752.38914959895192</v>
      </c>
      <c r="AP223" s="11">
        <f t="shared" si="214"/>
        <v>1.3333333333333333</v>
      </c>
      <c r="AQ223" s="6">
        <f t="shared" si="198"/>
        <v>0</v>
      </c>
      <c r="AR223" s="6">
        <f t="shared" si="199"/>
        <v>7.8512136536254419E-7</v>
      </c>
      <c r="AS223" s="5">
        <f t="shared" si="200"/>
        <v>7.8512136536254419E-7</v>
      </c>
      <c r="AT223" s="5">
        <f t="shared" si="201"/>
        <v>7.8512136536254419E-7</v>
      </c>
      <c r="AU223" s="6">
        <f t="shared" si="202"/>
        <v>8.154667282996856E-3</v>
      </c>
      <c r="AV223" s="6">
        <f t="shared" si="203"/>
        <v>1.8942136595472237E-5</v>
      </c>
      <c r="AW223" s="6">
        <f t="shared" si="204"/>
        <v>0.33231833572146879</v>
      </c>
      <c r="AX223" s="5">
        <f t="shared" si="205"/>
        <v>0.34049194514106113</v>
      </c>
      <c r="AY223" s="5">
        <v>3.7199999999999999E-4</v>
      </c>
      <c r="AZ223" s="5">
        <v>0.33973745454555598</v>
      </c>
      <c r="BA223" s="10">
        <f t="shared" si="206"/>
        <v>5.6030107526881725</v>
      </c>
      <c r="BB223" s="10">
        <f t="shared" si="207"/>
        <v>5.9575667784946239E-2</v>
      </c>
      <c r="BC223" s="5">
        <f t="shared" si="208"/>
        <v>99.788945869526202</v>
      </c>
      <c r="BD223" s="5">
        <f t="shared" si="211"/>
        <v>99.788945869526202</v>
      </c>
      <c r="BE223" s="5">
        <f t="shared" si="209"/>
        <v>0.22208048756778179</v>
      </c>
    </row>
    <row r="224" spans="7:57">
      <c r="G224" s="5">
        <v>262144</v>
      </c>
      <c r="H224" s="5">
        <v>51537</v>
      </c>
      <c r="I224" s="5">
        <v>1010777</v>
      </c>
      <c r="J224" s="10">
        <f t="shared" si="175"/>
        <v>2021554</v>
      </c>
      <c r="K224" s="5">
        <v>530.50967400000002</v>
      </c>
      <c r="L224" s="10">
        <f t="shared" si="176"/>
        <v>4244.0773920000001</v>
      </c>
      <c r="M224" s="5">
        <f t="shared" si="177"/>
        <v>13.160064</v>
      </c>
      <c r="N224" s="5">
        <f t="shared" si="178"/>
        <v>13107200</v>
      </c>
      <c r="O224" s="11">
        <f t="shared" si="179"/>
        <v>476.32354768331709</v>
      </c>
      <c r="P224" s="11">
        <f t="shared" si="215"/>
        <v>1.3333333333333333</v>
      </c>
      <c r="Q224" s="6">
        <f t="shared" si="181"/>
        <v>8.2957953025925116E-5</v>
      </c>
      <c r="R224" s="6">
        <f t="shared" si="182"/>
        <v>7.3127693000973829E-7</v>
      </c>
      <c r="S224" s="5">
        <f t="shared" si="183"/>
        <v>8.368922995593486E-5</v>
      </c>
      <c r="T224" s="5">
        <f t="shared" si="184"/>
        <v>8.2957953025925116E-5</v>
      </c>
      <c r="U224" s="6">
        <f t="shared" si="185"/>
        <v>0</v>
      </c>
      <c r="V224" s="6">
        <f t="shared" si="186"/>
        <v>5.1875906624346839E-5</v>
      </c>
      <c r="W224" s="6">
        <f t="shared" si="187"/>
        <v>6.4510742955593739E-2</v>
      </c>
      <c r="X224" s="5">
        <f t="shared" si="188"/>
        <v>6.4562618862218091E-2</v>
      </c>
      <c r="Y224" s="5">
        <v>7.2000000000000002E-5</v>
      </c>
      <c r="Z224" s="5">
        <v>7.0999623529415995E-2</v>
      </c>
      <c r="AA224" s="10">
        <f t="shared" si="189"/>
        <v>28.077138888888889</v>
      </c>
      <c r="AB224" s="10">
        <f t="shared" si="190"/>
        <v>0.47156415466666668</v>
      </c>
      <c r="AC224" s="5">
        <f t="shared" si="191"/>
        <v>15.219379202673769</v>
      </c>
      <c r="AD224" s="5">
        <f t="shared" si="210"/>
        <v>16.235041605465081</v>
      </c>
      <c r="AE224" s="5">
        <f t="shared" si="192"/>
        <v>9.0662518295339645</v>
      </c>
      <c r="AG224" s="5">
        <v>32768</v>
      </c>
      <c r="AH224" s="5">
        <v>40216</v>
      </c>
      <c r="AI224" s="5">
        <v>1042160</v>
      </c>
      <c r="AJ224" s="10">
        <f t="shared" si="193"/>
        <v>2084320</v>
      </c>
      <c r="AK224" s="5">
        <v>340.60214200000001</v>
      </c>
      <c r="AL224" s="10">
        <f t="shared" si="194"/>
        <v>2724.8171360000001</v>
      </c>
      <c r="AM224" s="5">
        <f t="shared" si="195"/>
        <v>13.31024</v>
      </c>
      <c r="AN224" s="5">
        <f t="shared" si="196"/>
        <v>13107200</v>
      </c>
      <c r="AO224" s="11">
        <f t="shared" si="197"/>
        <v>764.93940546034491</v>
      </c>
      <c r="AP224" s="11">
        <f t="shared" si="214"/>
        <v>1.3333333333333333</v>
      </c>
      <c r="AQ224" s="6">
        <f t="shared" si="198"/>
        <v>0</v>
      </c>
      <c r="AR224" s="6">
        <f t="shared" si="199"/>
        <v>7.7223998685437819E-7</v>
      </c>
      <c r="AS224" s="5">
        <f t="shared" si="200"/>
        <v>7.7223998685437819E-7</v>
      </c>
      <c r="AT224" s="5">
        <f t="shared" si="201"/>
        <v>7.7223998685437819E-7</v>
      </c>
      <c r="AU224" s="6">
        <f t="shared" si="202"/>
        <v>8.154667282996856E-3</v>
      </c>
      <c r="AV224" s="6">
        <f t="shared" si="203"/>
        <v>1.8631355559565784E-5</v>
      </c>
      <c r="AW224" s="6">
        <f t="shared" si="204"/>
        <v>0.33053167800253613</v>
      </c>
      <c r="AX224" s="5">
        <f t="shared" si="205"/>
        <v>0.33870497664109256</v>
      </c>
      <c r="AY224" s="5">
        <v>3.6999999999999999E-4</v>
      </c>
      <c r="AZ224" s="5">
        <v>0.3381615</v>
      </c>
      <c r="BA224" s="10">
        <f t="shared" si="206"/>
        <v>5.6332972972972977</v>
      </c>
      <c r="BB224" s="10">
        <f t="shared" si="207"/>
        <v>5.8914965102702707E-2</v>
      </c>
      <c r="BC224" s="5">
        <f t="shared" si="208"/>
        <v>99.791286490039354</v>
      </c>
      <c r="BD224" s="5">
        <f t="shared" si="211"/>
        <v>99.791286490039354</v>
      </c>
      <c r="BE224" s="5">
        <f t="shared" si="209"/>
        <v>0.16071511425533513</v>
      </c>
    </row>
    <row r="225" spans="7:57">
      <c r="G225" s="5">
        <v>32768</v>
      </c>
      <c r="H225" s="5">
        <v>40216</v>
      </c>
      <c r="I225" s="5">
        <v>1042160</v>
      </c>
      <c r="J225" s="10">
        <f t="shared" si="175"/>
        <v>2084320</v>
      </c>
      <c r="K225" s="5">
        <v>423.78756700000002</v>
      </c>
      <c r="L225" s="10">
        <f t="shared" si="176"/>
        <v>3390.3005360000002</v>
      </c>
      <c r="M225" s="5">
        <f t="shared" si="177"/>
        <v>13.31024</v>
      </c>
      <c r="N225" s="5">
        <f t="shared" si="178"/>
        <v>13107200</v>
      </c>
      <c r="O225" s="11">
        <f t="shared" si="179"/>
        <v>614.78915449164174</v>
      </c>
      <c r="P225" s="11">
        <f t="shared" si="215"/>
        <v>1.3333333333333333</v>
      </c>
      <c r="Q225" s="6">
        <f t="shared" si="181"/>
        <v>8.5533664028265502E-5</v>
      </c>
      <c r="R225" s="6">
        <f t="shared" si="182"/>
        <v>5.8416667246685552E-7</v>
      </c>
      <c r="S225" s="5">
        <f t="shared" si="183"/>
        <v>8.6117830700732352E-5</v>
      </c>
      <c r="T225" s="5">
        <f t="shared" si="184"/>
        <v>8.5533664028265502E-5</v>
      </c>
      <c r="U225" s="6">
        <f t="shared" si="185"/>
        <v>0</v>
      </c>
      <c r="V225" s="6">
        <f t="shared" si="186"/>
        <v>4.1440081739680267E-5</v>
      </c>
      <c r="W225" s="6">
        <f t="shared" si="187"/>
        <v>0.33778541797581718</v>
      </c>
      <c r="X225" s="5">
        <f t="shared" si="188"/>
        <v>0.33782685805755686</v>
      </c>
      <c r="Y225" s="5">
        <v>3.77E-4</v>
      </c>
      <c r="Z225" s="5">
        <v>0.34242532999999997</v>
      </c>
      <c r="AA225" s="10">
        <f t="shared" si="189"/>
        <v>5.528700265251989</v>
      </c>
      <c r="AB225" s="10">
        <f t="shared" si="190"/>
        <v>7.1942716944297089E-2</v>
      </c>
      <c r="AC225" s="5">
        <f t="shared" si="191"/>
        <v>77.31202545669349</v>
      </c>
      <c r="AD225" s="5">
        <f t="shared" si="210"/>
        <v>77.157074084686386</v>
      </c>
      <c r="AE225" s="5">
        <f t="shared" si="192"/>
        <v>1.3429123197291266</v>
      </c>
      <c r="AG225" s="5">
        <v>32768</v>
      </c>
      <c r="AH225" s="5">
        <v>40216</v>
      </c>
      <c r="AI225" s="5">
        <v>1042170</v>
      </c>
      <c r="AJ225" s="10">
        <f t="shared" si="193"/>
        <v>2084340</v>
      </c>
      <c r="AK225" s="5">
        <v>344.29470800000001</v>
      </c>
      <c r="AL225" s="10">
        <f t="shared" si="194"/>
        <v>2754.3576640000001</v>
      </c>
      <c r="AM225" s="5">
        <f t="shared" si="195"/>
        <v>13.310359999999999</v>
      </c>
      <c r="AN225" s="5">
        <f t="shared" si="196"/>
        <v>13107200</v>
      </c>
      <c r="AO225" s="11">
        <f t="shared" si="197"/>
        <v>756.74267987877408</v>
      </c>
      <c r="AP225" s="11">
        <f t="shared" si="214"/>
        <v>1.3333333333333333</v>
      </c>
      <c r="AQ225" s="6">
        <f t="shared" si="198"/>
        <v>0</v>
      </c>
      <c r="AR225" s="6">
        <f t="shared" si="199"/>
        <v>7.8061206315006662E-7</v>
      </c>
      <c r="AS225" s="5">
        <f t="shared" si="200"/>
        <v>7.8061206315006662E-7</v>
      </c>
      <c r="AT225" s="5">
        <f t="shared" si="201"/>
        <v>7.8061206315006662E-7</v>
      </c>
      <c r="AU225" s="6">
        <f t="shared" si="202"/>
        <v>8.1547455307446406E-3</v>
      </c>
      <c r="AV225" s="6">
        <f t="shared" si="203"/>
        <v>1.8833343455675854E-5</v>
      </c>
      <c r="AW225" s="6">
        <f t="shared" si="204"/>
        <v>0.33142500686200249</v>
      </c>
      <c r="AX225" s="5">
        <f t="shared" si="205"/>
        <v>0.33959858573620283</v>
      </c>
      <c r="AY225" s="5">
        <v>3.7100000000000002E-4</v>
      </c>
      <c r="AZ225" s="5">
        <v>0.33979890000000001</v>
      </c>
      <c r="BA225" s="10">
        <f t="shared" si="206"/>
        <v>5.6181671159029642</v>
      </c>
      <c r="BB225" s="10">
        <f t="shared" si="207"/>
        <v>5.9393157175202153E-2</v>
      </c>
      <c r="BC225" s="5">
        <f t="shared" si="208"/>
        <v>99.789592435808601</v>
      </c>
      <c r="BD225" s="5">
        <f t="shared" si="211"/>
        <v>99.789592435808601</v>
      </c>
      <c r="BE225" s="5">
        <f t="shared" si="209"/>
        <v>5.8950827621038655E-2</v>
      </c>
    </row>
    <row r="226" spans="7:57">
      <c r="G226" s="5">
        <v>32768</v>
      </c>
      <c r="H226" s="5">
        <v>40216</v>
      </c>
      <c r="I226" s="5">
        <v>1042160</v>
      </c>
      <c r="J226" s="10">
        <f t="shared" si="175"/>
        <v>2084320</v>
      </c>
      <c r="K226" s="5">
        <v>379.052887</v>
      </c>
      <c r="L226" s="10">
        <f t="shared" si="176"/>
        <v>3032.423096</v>
      </c>
      <c r="M226" s="5">
        <f t="shared" si="177"/>
        <v>13.31024</v>
      </c>
      <c r="N226" s="5">
        <f t="shared" si="178"/>
        <v>13107200</v>
      </c>
      <c r="O226" s="11">
        <f t="shared" si="179"/>
        <v>687.34471873314078</v>
      </c>
      <c r="P226" s="11">
        <f t="shared" si="215"/>
        <v>1.3333333333333333</v>
      </c>
      <c r="Q226" s="6">
        <f t="shared" si="181"/>
        <v>8.5533664028265502E-5</v>
      </c>
      <c r="R226" s="6">
        <f t="shared" si="182"/>
        <v>5.225025010885819E-7</v>
      </c>
      <c r="S226" s="5">
        <f t="shared" si="183"/>
        <v>8.6056166529354086E-5</v>
      </c>
      <c r="T226" s="5">
        <f t="shared" si="184"/>
        <v>8.5533664028265502E-5</v>
      </c>
      <c r="U226" s="6">
        <f t="shared" si="185"/>
        <v>0</v>
      </c>
      <c r="V226" s="6">
        <f t="shared" si="186"/>
        <v>3.7065699525209966E-5</v>
      </c>
      <c r="W226" s="6">
        <f t="shared" si="187"/>
        <v>0.33778541797581718</v>
      </c>
      <c r="X226" s="5">
        <f t="shared" si="188"/>
        <v>0.3378224836753424</v>
      </c>
      <c r="Y226" s="5">
        <v>3.77E-4</v>
      </c>
      <c r="Z226" s="5">
        <v>0.3433716</v>
      </c>
      <c r="AA226" s="10">
        <f t="shared" si="189"/>
        <v>5.528700265251989</v>
      </c>
      <c r="AB226" s="10">
        <f t="shared" si="190"/>
        <v>6.4348500710875334E-2</v>
      </c>
      <c r="AC226" s="5">
        <f t="shared" si="191"/>
        <v>77.31202545669349</v>
      </c>
      <c r="AD226" s="5">
        <f t="shared" si="210"/>
        <v>77.173430628818537</v>
      </c>
      <c r="AE226" s="5">
        <f t="shared" si="192"/>
        <v>1.6160673522963458</v>
      </c>
      <c r="AG226" s="5">
        <v>32768</v>
      </c>
      <c r="AH226" s="5">
        <v>40216</v>
      </c>
      <c r="AI226" s="5">
        <v>1042170</v>
      </c>
      <c r="AJ226" s="10">
        <f t="shared" si="193"/>
        <v>2084340</v>
      </c>
      <c r="AK226" s="5">
        <v>336.52728300000001</v>
      </c>
      <c r="AL226" s="10">
        <f t="shared" si="194"/>
        <v>2692.2182640000001</v>
      </c>
      <c r="AM226" s="5">
        <f t="shared" si="195"/>
        <v>13.310359999999999</v>
      </c>
      <c r="AN226" s="5">
        <f t="shared" si="196"/>
        <v>13107200</v>
      </c>
      <c r="AO226" s="11">
        <f t="shared" si="197"/>
        <v>774.20914487934692</v>
      </c>
      <c r="AP226" s="11">
        <f t="shared" si="214"/>
        <v>1.3333333333333333</v>
      </c>
      <c r="AQ226" s="6">
        <f t="shared" si="198"/>
        <v>0</v>
      </c>
      <c r="AR226" s="6">
        <f t="shared" si="199"/>
        <v>7.6300114577688005E-7</v>
      </c>
      <c r="AS226" s="5">
        <f t="shared" si="200"/>
        <v>7.6300114577688005E-7</v>
      </c>
      <c r="AT226" s="5">
        <f t="shared" si="201"/>
        <v>7.6300114577688005E-7</v>
      </c>
      <c r="AU226" s="6">
        <f t="shared" si="202"/>
        <v>8.1547455307446406E-3</v>
      </c>
      <c r="AV226" s="6">
        <f t="shared" si="203"/>
        <v>1.8408455766750926E-5</v>
      </c>
      <c r="AW226" s="6">
        <f t="shared" si="204"/>
        <v>0.33053167800253613</v>
      </c>
      <c r="AX226" s="5">
        <f t="shared" si="205"/>
        <v>0.33870483198904755</v>
      </c>
      <c r="AY226" s="5">
        <v>3.6999999999999999E-4</v>
      </c>
      <c r="AZ226" s="5">
        <v>0.33433536363632999</v>
      </c>
      <c r="BA226" s="10">
        <f t="shared" si="206"/>
        <v>5.6333513513513518</v>
      </c>
      <c r="BB226" s="10">
        <f t="shared" si="207"/>
        <v>5.8210124627027029E-2</v>
      </c>
      <c r="BC226" s="5">
        <f t="shared" si="208"/>
        <v>99.793783474114363</v>
      </c>
      <c r="BD226" s="5">
        <f t="shared" si="211"/>
        <v>99.793783474114363</v>
      </c>
      <c r="BE226" s="5">
        <f t="shared" si="209"/>
        <v>1.306911810104064</v>
      </c>
    </row>
    <row r="227" spans="7:57">
      <c r="G227" s="5">
        <v>32768</v>
      </c>
      <c r="H227" s="5">
        <v>40216</v>
      </c>
      <c r="I227" s="5">
        <v>1042170</v>
      </c>
      <c r="J227" s="10">
        <f t="shared" si="175"/>
        <v>2084340</v>
      </c>
      <c r="K227" s="5">
        <v>420.92950400000001</v>
      </c>
      <c r="L227" s="10">
        <f t="shared" si="176"/>
        <v>3367.4360320000001</v>
      </c>
      <c r="M227" s="5">
        <f t="shared" si="177"/>
        <v>13.310359999999999</v>
      </c>
      <c r="N227" s="5">
        <f t="shared" si="178"/>
        <v>13107200</v>
      </c>
      <c r="O227" s="11">
        <f t="shared" si="179"/>
        <v>618.96944149583771</v>
      </c>
      <c r="P227" s="11">
        <f t="shared" si="215"/>
        <v>1.3333333333333333</v>
      </c>
      <c r="Q227" s="6">
        <f t="shared" si="181"/>
        <v>8.5534484762740323E-5</v>
      </c>
      <c r="R227" s="6">
        <f t="shared" si="182"/>
        <v>5.8022699777505258E-7</v>
      </c>
      <c r="S227" s="5">
        <f t="shared" si="183"/>
        <v>8.6114711760515377E-5</v>
      </c>
      <c r="T227" s="5">
        <f t="shared" si="184"/>
        <v>8.5534484762740323E-5</v>
      </c>
      <c r="U227" s="6">
        <f t="shared" si="185"/>
        <v>0</v>
      </c>
      <c r="V227" s="6">
        <f t="shared" si="186"/>
        <v>4.1160605951431961E-5</v>
      </c>
      <c r="W227" s="6">
        <f t="shared" si="187"/>
        <v>0.33688943543476724</v>
      </c>
      <c r="X227" s="5">
        <f t="shared" si="188"/>
        <v>0.33693059604071868</v>
      </c>
      <c r="Y227" s="5">
        <v>3.7599999999999998E-4</v>
      </c>
      <c r="Z227" s="5">
        <v>0.34149345454535196</v>
      </c>
      <c r="AA227" s="10">
        <f t="shared" si="189"/>
        <v>5.5434574468085112</v>
      </c>
      <c r="AB227" s="10">
        <f t="shared" si="190"/>
        <v>7.1647575148936188E-2</v>
      </c>
      <c r="AC227" s="5">
        <f t="shared" si="191"/>
        <v>77.251466818420127</v>
      </c>
      <c r="AD227" s="5">
        <f t="shared" si="210"/>
        <v>77.097151127522508</v>
      </c>
      <c r="AE227" s="5">
        <f t="shared" si="192"/>
        <v>1.3361481585959103</v>
      </c>
      <c r="AG227" s="5">
        <v>32768</v>
      </c>
      <c r="AH227" s="5">
        <v>40216</v>
      </c>
      <c r="AI227" s="5">
        <v>1042170</v>
      </c>
      <c r="AJ227" s="10">
        <f t="shared" si="193"/>
        <v>2084340</v>
      </c>
      <c r="AK227" s="5">
        <v>348.144836</v>
      </c>
      <c r="AL227" s="10">
        <f t="shared" si="194"/>
        <v>2785.158688</v>
      </c>
      <c r="AM227" s="5">
        <f t="shared" si="195"/>
        <v>13.310359999999999</v>
      </c>
      <c r="AN227" s="5">
        <f t="shared" si="196"/>
        <v>13107200</v>
      </c>
      <c r="AO227" s="11">
        <f t="shared" si="197"/>
        <v>748.37387506158495</v>
      </c>
      <c r="AP227" s="11">
        <f t="shared" si="214"/>
        <v>1.3333333333333333</v>
      </c>
      <c r="AQ227" s="6">
        <f t="shared" si="198"/>
        <v>0</v>
      </c>
      <c r="AR227" s="6">
        <f t="shared" si="199"/>
        <v>7.8934137641465456E-7</v>
      </c>
      <c r="AS227" s="5">
        <f t="shared" si="200"/>
        <v>7.8934137641465456E-7</v>
      </c>
      <c r="AT227" s="5">
        <f t="shared" si="201"/>
        <v>7.8934137641465456E-7</v>
      </c>
      <c r="AU227" s="6">
        <f t="shared" si="202"/>
        <v>8.1547455307446406E-3</v>
      </c>
      <c r="AV227" s="6">
        <f t="shared" si="203"/>
        <v>1.9043950186733464E-5</v>
      </c>
      <c r="AW227" s="6">
        <f t="shared" si="204"/>
        <v>0.33142500686200249</v>
      </c>
      <c r="AX227" s="5">
        <f t="shared" si="205"/>
        <v>0.33959879634293388</v>
      </c>
      <c r="AY227" s="5">
        <v>3.7100000000000002E-4</v>
      </c>
      <c r="AZ227" s="5">
        <v>0.33811085000000002</v>
      </c>
      <c r="BA227" s="10">
        <f t="shared" si="206"/>
        <v>5.6181671159029642</v>
      </c>
      <c r="BB227" s="10">
        <f t="shared" si="207"/>
        <v>6.0057330199460919E-2</v>
      </c>
      <c r="BC227" s="5">
        <f t="shared" si="208"/>
        <v>99.78723952118203</v>
      </c>
      <c r="BD227" s="5">
        <f t="shared" si="211"/>
        <v>99.78723952118203</v>
      </c>
      <c r="BE227" s="5">
        <f t="shared" si="209"/>
        <v>0.44007648465994681</v>
      </c>
    </row>
    <row r="228" spans="7:57">
      <c r="G228" s="5">
        <v>32768</v>
      </c>
      <c r="H228" s="5">
        <v>40216</v>
      </c>
      <c r="I228" s="5">
        <v>1042170</v>
      </c>
      <c r="J228" s="10">
        <f t="shared" ref="J228:J291" si="216">2*I228</f>
        <v>2084340</v>
      </c>
      <c r="K228" s="5">
        <v>434.85342400000002</v>
      </c>
      <c r="L228" s="10">
        <f t="shared" ref="L228:L291" si="217">K228*8</f>
        <v>3478.8273920000001</v>
      </c>
      <c r="M228" s="5">
        <f t="shared" ref="M228:M291" si="218">((I228+2*H228)*8+(H228+I228)*4)/1000000</f>
        <v>13.310359999999999</v>
      </c>
      <c r="N228" s="5">
        <f t="shared" ref="N228:N291" si="219">100*2^20/8</f>
        <v>13107200</v>
      </c>
      <c r="O228" s="11">
        <f t="shared" ref="O228:O291" si="220">J228/L228</f>
        <v>599.15016329732293</v>
      </c>
      <c r="P228" s="11">
        <f t="shared" si="215"/>
        <v>1.3333333333333333</v>
      </c>
      <c r="Q228" s="6">
        <f t="shared" ref="Q228:Q291" si="221">$B$31*J228</f>
        <v>8.5534484762740323E-5</v>
      </c>
      <c r="R228" s="6">
        <f t="shared" ref="R228:R291" si="222">$C$31*L228</f>
        <v>5.9942031689876986E-7</v>
      </c>
      <c r="S228" s="5">
        <f t="shared" ref="S228:S291" si="223">Q228+R228</f>
        <v>8.6133905079639094E-5</v>
      </c>
      <c r="T228" s="5">
        <f t="shared" ref="T228:T291" si="224">MAX(Q228,R228)</f>
        <v>8.5534484762740323E-5</v>
      </c>
      <c r="U228" s="6">
        <f t="shared" ref="U228:U291" si="225">$D$31*J228</f>
        <v>0</v>
      </c>
      <c r="V228" s="6">
        <f t="shared" ref="V228:V291" si="226">$E$31*L228</f>
        <v>4.2522156945061673E-5</v>
      </c>
      <c r="W228" s="6">
        <f t="shared" ref="W228:W291" si="227">Y228*$F$31</f>
        <v>0.3350974703526674</v>
      </c>
      <c r="X228" s="5">
        <f t="shared" ref="X228:X291" si="228">SUM(U228:W228)</f>
        <v>0.33513999250961246</v>
      </c>
      <c r="Y228" s="5">
        <v>3.7399999999999998E-4</v>
      </c>
      <c r="Z228" s="5">
        <v>0.34011185999999999</v>
      </c>
      <c r="AA228" s="10">
        <f t="shared" ref="AA228:AA291" si="229">J228/Y228/1000000000</f>
        <v>5.573101604278075</v>
      </c>
      <c r="AB228" s="10">
        <f t="shared" ref="AB228:AB291" si="230">L228*8/Y228/1000000000</f>
        <v>7.4413420149732623E-2</v>
      </c>
      <c r="AC228" s="5">
        <f t="shared" ref="AC228:AC291" si="231">ABS(T228-Y228)/ABS(Y228)*100</f>
        <v>77.129816908358208</v>
      </c>
      <c r="AD228" s="5">
        <f t="shared" si="210"/>
        <v>76.969544096353175</v>
      </c>
      <c r="AE228" s="5">
        <f t="shared" ref="AE228:AE291" si="232">ABS(X228-Z228)/ABS(Z228)*100</f>
        <v>1.4618330246959124</v>
      </c>
      <c r="AG228" s="5">
        <v>32768</v>
      </c>
      <c r="AH228" s="5">
        <v>40216</v>
      </c>
      <c r="AI228" s="5">
        <v>1042170</v>
      </c>
      <c r="AJ228" s="10">
        <f t="shared" ref="AJ228:AJ291" si="233">2*AI228</f>
        <v>2084340</v>
      </c>
      <c r="AK228" s="5">
        <v>303.56924400000003</v>
      </c>
      <c r="AL228" s="10">
        <f t="shared" ref="AL228:AL291" si="234">AK228*8</f>
        <v>2428.5539520000002</v>
      </c>
      <c r="AM228" s="5">
        <f t="shared" ref="AM228:AM291" si="235">((AI228+2*AH228)*8+(AH228+AI228)*4)/1000000</f>
        <v>13.310359999999999</v>
      </c>
      <c r="AN228" s="5">
        <f t="shared" ref="AN228:AN291" si="236">100*2^20/8</f>
        <v>13107200</v>
      </c>
      <c r="AO228" s="11">
        <f t="shared" ref="AO228:AO291" si="237">AJ228/AL228</f>
        <v>858.26382332724052</v>
      </c>
      <c r="AP228" s="11">
        <f t="shared" si="214"/>
        <v>1.3333333333333333</v>
      </c>
      <c r="AQ228" s="6">
        <f t="shared" ref="AQ228:AQ291" si="238">$B$32*AJ228</f>
        <v>0</v>
      </c>
      <c r="AR228" s="6">
        <f t="shared" ref="AR228:AR291" si="239">$C$32*AL228</f>
        <v>6.8827608546264961E-7</v>
      </c>
      <c r="AS228" s="5">
        <f t="shared" ref="AS228:AS291" si="240">AQ228+AR228</f>
        <v>6.8827608546264961E-7</v>
      </c>
      <c r="AT228" s="5">
        <f t="shared" ref="AT228:AT291" si="241">MAX(AQ228,AR228)</f>
        <v>6.8827608546264961E-7</v>
      </c>
      <c r="AU228" s="6">
        <f t="shared" ref="AU228:AU291" si="242">$D$32*AJ228</f>
        <v>8.1547455307446406E-3</v>
      </c>
      <c r="AV228" s="6">
        <f t="shared" ref="AV228:AV291" si="243">$E$32*AL228</f>
        <v>1.660561054813502E-5</v>
      </c>
      <c r="AW228" s="6">
        <f t="shared" ref="AW228:AW291" si="244">AY228*$F$32</f>
        <v>0.33053167800253613</v>
      </c>
      <c r="AX228" s="5">
        <f t="shared" ref="AX228:AX291" si="245">SUM(AU228:AW228)</f>
        <v>0.33870302914382888</v>
      </c>
      <c r="AY228" s="5">
        <v>3.6999999999999999E-4</v>
      </c>
      <c r="AZ228" s="5">
        <v>0.3385611</v>
      </c>
      <c r="BA228" s="10">
        <f t="shared" ref="BA228:BA291" si="246">AJ228/AY228/1000000000</f>
        <v>5.6333513513513518</v>
      </c>
      <c r="BB228" s="10">
        <f t="shared" ref="BB228:BB291" si="247">AL228*8/AY228/1000000000</f>
        <v>5.250927463783784E-2</v>
      </c>
      <c r="BC228" s="5">
        <f t="shared" ref="BC228:BC291" si="248">ABS(AT228-AY228)/ABS(AY228)*100</f>
        <v>99.81397943636145</v>
      </c>
      <c r="BD228" s="5">
        <f t="shared" si="211"/>
        <v>99.81397943636145</v>
      </c>
      <c r="BE228" s="5">
        <f t="shared" ref="BE228:BE291" si="249">ABS(AX228-AZ228)/ABS(AZ228)*100</f>
        <v>4.1921279151349147E-2</v>
      </c>
    </row>
    <row r="229" spans="7:57">
      <c r="G229" s="5">
        <v>32768</v>
      </c>
      <c r="H229" s="5">
        <v>40216</v>
      </c>
      <c r="I229" s="5">
        <v>1042170</v>
      </c>
      <c r="J229" s="10">
        <f t="shared" si="216"/>
        <v>2084340</v>
      </c>
      <c r="K229" s="5">
        <v>454.34680200000003</v>
      </c>
      <c r="L229" s="10">
        <f t="shared" si="217"/>
        <v>3634.7744160000002</v>
      </c>
      <c r="M229" s="5">
        <f t="shared" si="218"/>
        <v>13.310359999999999</v>
      </c>
      <c r="N229" s="5">
        <f t="shared" si="219"/>
        <v>13107200</v>
      </c>
      <c r="O229" s="11">
        <f t="shared" si="220"/>
        <v>573.44411549308097</v>
      </c>
      <c r="P229" s="11">
        <f t="shared" si="215"/>
        <v>1.3333333333333333</v>
      </c>
      <c r="Q229" s="6">
        <f t="shared" si="221"/>
        <v>8.5534484762740323E-5</v>
      </c>
      <c r="R229" s="6">
        <f t="shared" si="222"/>
        <v>6.2629081204333035E-7</v>
      </c>
      <c r="S229" s="5">
        <f t="shared" si="223"/>
        <v>8.6160775574783651E-5</v>
      </c>
      <c r="T229" s="5">
        <f t="shared" si="224"/>
        <v>8.5534484762740323E-5</v>
      </c>
      <c r="U229" s="6">
        <f t="shared" si="225"/>
        <v>0</v>
      </c>
      <c r="V229" s="6">
        <f t="shared" si="226"/>
        <v>4.4428317579789508E-5</v>
      </c>
      <c r="W229" s="6">
        <f t="shared" si="227"/>
        <v>0.33599345289371735</v>
      </c>
      <c r="X229" s="5">
        <f t="shared" si="228"/>
        <v>0.33603788121129713</v>
      </c>
      <c r="Y229" s="5">
        <v>3.7500000000000001E-4</v>
      </c>
      <c r="Z229" s="5">
        <v>0.34041375000000001</v>
      </c>
      <c r="AA229" s="10">
        <f t="shared" si="229"/>
        <v>5.5582399999999996</v>
      </c>
      <c r="AB229" s="10">
        <f t="shared" si="230"/>
        <v>7.7541854208E-2</v>
      </c>
      <c r="AC229" s="5">
        <f t="shared" si="231"/>
        <v>77.19080406326924</v>
      </c>
      <c r="AD229" s="5">
        <f t="shared" ref="AD229:AD292" si="250">ABS(S229-Y229)/ABS(Y229)*100</f>
        <v>77.023793180057694</v>
      </c>
      <c r="AE229" s="5">
        <f t="shared" si="232"/>
        <v>1.2854559455083368</v>
      </c>
      <c r="AG229" s="5">
        <v>32768</v>
      </c>
      <c r="AH229" s="5">
        <v>40216</v>
      </c>
      <c r="AI229" s="5">
        <v>1042170</v>
      </c>
      <c r="AJ229" s="10">
        <f t="shared" si="233"/>
        <v>2084340</v>
      </c>
      <c r="AK229" s="5">
        <v>351.841949</v>
      </c>
      <c r="AL229" s="10">
        <f t="shared" si="234"/>
        <v>2814.735592</v>
      </c>
      <c r="AM229" s="5">
        <f t="shared" si="235"/>
        <v>13.310359999999999</v>
      </c>
      <c r="AN229" s="5">
        <f t="shared" si="236"/>
        <v>13107200</v>
      </c>
      <c r="AO229" s="11">
        <f t="shared" si="237"/>
        <v>740.51005214275915</v>
      </c>
      <c r="AP229" s="11">
        <f t="shared" si="214"/>
        <v>1.3333333333333333</v>
      </c>
      <c r="AQ229" s="6">
        <f t="shared" si="238"/>
        <v>0</v>
      </c>
      <c r="AR229" s="6">
        <f t="shared" si="239"/>
        <v>7.9772376202666038E-7</v>
      </c>
      <c r="AS229" s="5">
        <f t="shared" si="240"/>
        <v>7.9772376202666038E-7</v>
      </c>
      <c r="AT229" s="5">
        <f t="shared" si="241"/>
        <v>7.9772376202666038E-7</v>
      </c>
      <c r="AU229" s="6">
        <f t="shared" si="242"/>
        <v>8.1547455307446406E-3</v>
      </c>
      <c r="AV229" s="6">
        <f t="shared" si="243"/>
        <v>1.9246186809329024E-5</v>
      </c>
      <c r="AW229" s="6">
        <f t="shared" si="244"/>
        <v>0.33142500686200249</v>
      </c>
      <c r="AX229" s="5">
        <f t="shared" si="245"/>
        <v>0.33959899857955644</v>
      </c>
      <c r="AY229" s="5">
        <v>3.7100000000000002E-4</v>
      </c>
      <c r="AZ229" s="5">
        <v>0.33933009090895605</v>
      </c>
      <c r="BA229" s="10">
        <f t="shared" si="246"/>
        <v>5.6181671159029642</v>
      </c>
      <c r="BB229" s="10">
        <f t="shared" si="247"/>
        <v>6.0695107105121292E-2</v>
      </c>
      <c r="BC229" s="5">
        <f t="shared" si="248"/>
        <v>99.784980118052104</v>
      </c>
      <c r="BD229" s="5">
        <f t="shared" ref="BD229:BD292" si="251">ABS(AS229-AY229)/ABS(AY229)*100</f>
        <v>99.784980118052104</v>
      </c>
      <c r="BE229" s="5">
        <f t="shared" si="249"/>
        <v>7.9246632646128246E-2</v>
      </c>
    </row>
    <row r="230" spans="7:57">
      <c r="G230" s="5">
        <v>32768</v>
      </c>
      <c r="H230" s="5">
        <v>40216</v>
      </c>
      <c r="I230" s="5">
        <v>1042170</v>
      </c>
      <c r="J230" s="10">
        <f t="shared" si="216"/>
        <v>2084340</v>
      </c>
      <c r="K230" s="5">
        <v>422.85867300000001</v>
      </c>
      <c r="L230" s="10">
        <f t="shared" si="217"/>
        <v>3382.8693840000001</v>
      </c>
      <c r="M230" s="5">
        <f t="shared" si="218"/>
        <v>13.310359999999999</v>
      </c>
      <c r="N230" s="5">
        <f t="shared" si="219"/>
        <v>13107200</v>
      </c>
      <c r="O230" s="11">
        <f t="shared" si="220"/>
        <v>616.14557448133507</v>
      </c>
      <c r="P230" s="11">
        <f t="shared" si="215"/>
        <v>1.3333333333333333</v>
      </c>
      <c r="Q230" s="6">
        <f t="shared" si="221"/>
        <v>8.5534484762740323E-5</v>
      </c>
      <c r="R230" s="6">
        <f t="shared" si="222"/>
        <v>5.8288624576416648E-7</v>
      </c>
      <c r="S230" s="5">
        <f t="shared" si="223"/>
        <v>8.6117371008504493E-5</v>
      </c>
      <c r="T230" s="5">
        <f t="shared" si="224"/>
        <v>8.5534484762740323E-5</v>
      </c>
      <c r="U230" s="6">
        <f t="shared" si="225"/>
        <v>0</v>
      </c>
      <c r="V230" s="6">
        <f t="shared" si="226"/>
        <v>4.1349249808106635E-5</v>
      </c>
      <c r="W230" s="6">
        <f t="shared" si="227"/>
        <v>0.33688943543476724</v>
      </c>
      <c r="X230" s="5">
        <f t="shared" si="228"/>
        <v>0.33693078468457532</v>
      </c>
      <c r="Y230" s="5">
        <v>3.7599999999999998E-4</v>
      </c>
      <c r="Z230" s="5">
        <v>0.34150575999999999</v>
      </c>
      <c r="AA230" s="10">
        <f t="shared" si="229"/>
        <v>5.5434574468085112</v>
      </c>
      <c r="AB230" s="10">
        <f t="shared" si="230"/>
        <v>7.1975944340425535E-2</v>
      </c>
      <c r="AC230" s="5">
        <f t="shared" si="231"/>
        <v>77.251466818420127</v>
      </c>
      <c r="AD230" s="5">
        <f t="shared" si="250"/>
        <v>77.09644388071689</v>
      </c>
      <c r="AE230" s="5">
        <f t="shared" si="232"/>
        <v>1.3396480678465474</v>
      </c>
      <c r="AG230" s="5">
        <v>32768</v>
      </c>
      <c r="AH230" s="5">
        <v>40216</v>
      </c>
      <c r="AI230" s="5">
        <v>1042170</v>
      </c>
      <c r="AJ230" s="10">
        <f t="shared" si="233"/>
        <v>2084340</v>
      </c>
      <c r="AK230" s="5">
        <v>307.23501599999997</v>
      </c>
      <c r="AL230" s="10">
        <f t="shared" si="234"/>
        <v>2457.8801279999998</v>
      </c>
      <c r="AM230" s="5">
        <f t="shared" si="235"/>
        <v>13.310359999999999</v>
      </c>
      <c r="AN230" s="5">
        <f t="shared" si="236"/>
        <v>13107200</v>
      </c>
      <c r="AO230" s="11">
        <f t="shared" si="237"/>
        <v>848.02345576390951</v>
      </c>
      <c r="AP230" s="11">
        <f t="shared" si="214"/>
        <v>1.3333333333333333</v>
      </c>
      <c r="AQ230" s="6">
        <f t="shared" si="238"/>
        <v>0</v>
      </c>
      <c r="AR230" s="6">
        <f t="shared" si="239"/>
        <v>6.9658741229244723E-7</v>
      </c>
      <c r="AS230" s="5">
        <f t="shared" si="240"/>
        <v>6.9658741229244723E-7</v>
      </c>
      <c r="AT230" s="5">
        <f t="shared" si="241"/>
        <v>6.9658741229244723E-7</v>
      </c>
      <c r="AU230" s="6">
        <f t="shared" si="242"/>
        <v>8.1547455307446406E-3</v>
      </c>
      <c r="AV230" s="6">
        <f t="shared" si="243"/>
        <v>1.6806132779531613E-5</v>
      </c>
      <c r="AW230" s="6">
        <f t="shared" si="244"/>
        <v>0.33053167800253613</v>
      </c>
      <c r="AX230" s="5">
        <f t="shared" si="245"/>
        <v>0.33870322966606031</v>
      </c>
      <c r="AY230" s="5">
        <v>3.6999999999999999E-4</v>
      </c>
      <c r="AZ230" s="5">
        <v>0.33887929999999999</v>
      </c>
      <c r="BA230" s="10">
        <f t="shared" si="246"/>
        <v>5.6333513513513518</v>
      </c>
      <c r="BB230" s="10">
        <f t="shared" si="247"/>
        <v>5.314335411891892E-2</v>
      </c>
      <c r="BC230" s="5">
        <f t="shared" si="248"/>
        <v>99.811733131812858</v>
      </c>
      <c r="BD230" s="5">
        <f t="shared" si="251"/>
        <v>99.811733131812858</v>
      </c>
      <c r="BE230" s="5">
        <f t="shared" si="249"/>
        <v>5.1956650624479531E-2</v>
      </c>
    </row>
    <row r="231" spans="7:57">
      <c r="G231" s="5">
        <v>32768</v>
      </c>
      <c r="H231" s="5">
        <v>40216</v>
      </c>
      <c r="I231" s="5">
        <v>1042170</v>
      </c>
      <c r="J231" s="10">
        <f t="shared" si="216"/>
        <v>2084340</v>
      </c>
      <c r="K231" s="5">
        <v>435.593842</v>
      </c>
      <c r="L231" s="10">
        <f t="shared" si="217"/>
        <v>3484.750736</v>
      </c>
      <c r="M231" s="5">
        <f t="shared" si="218"/>
        <v>13.310359999999999</v>
      </c>
      <c r="N231" s="5">
        <f t="shared" si="219"/>
        <v>13107200</v>
      </c>
      <c r="O231" s="11">
        <f t="shared" si="220"/>
        <v>598.13173391923203</v>
      </c>
      <c r="P231" s="11">
        <f t="shared" si="215"/>
        <v>1.3333333333333333</v>
      </c>
      <c r="Q231" s="6">
        <f t="shared" si="221"/>
        <v>8.5534484762740323E-5</v>
      </c>
      <c r="R231" s="6">
        <f t="shared" si="222"/>
        <v>6.0044094032657923E-7</v>
      </c>
      <c r="S231" s="5">
        <f t="shared" si="223"/>
        <v>8.6134925703066907E-5</v>
      </c>
      <c r="T231" s="5">
        <f t="shared" si="224"/>
        <v>8.5534484762740323E-5</v>
      </c>
      <c r="U231" s="6">
        <f t="shared" si="225"/>
        <v>0</v>
      </c>
      <c r="V231" s="6">
        <f t="shared" si="226"/>
        <v>4.2594558744526286E-5</v>
      </c>
      <c r="W231" s="6">
        <f t="shared" si="227"/>
        <v>0.33599345289371735</v>
      </c>
      <c r="X231" s="5">
        <f t="shared" si="228"/>
        <v>0.33603604745246185</v>
      </c>
      <c r="Y231" s="5">
        <v>3.7500000000000001E-4</v>
      </c>
      <c r="Z231" s="5">
        <v>0.34131374999999997</v>
      </c>
      <c r="AA231" s="10">
        <f t="shared" si="229"/>
        <v>5.5582399999999996</v>
      </c>
      <c r="AB231" s="10">
        <f t="shared" si="230"/>
        <v>7.4341349034666659E-2</v>
      </c>
      <c r="AC231" s="5">
        <f t="shared" si="231"/>
        <v>77.19080406326924</v>
      </c>
      <c r="AD231" s="5">
        <f t="shared" si="250"/>
        <v>77.030686479182151</v>
      </c>
      <c r="AE231" s="5">
        <f t="shared" si="232"/>
        <v>1.5462906336290647</v>
      </c>
      <c r="AG231" s="5">
        <v>32768</v>
      </c>
      <c r="AH231" s="5">
        <v>40216</v>
      </c>
      <c r="AI231" s="5">
        <v>1042170</v>
      </c>
      <c r="AJ231" s="10">
        <f t="shared" si="233"/>
        <v>2084340</v>
      </c>
      <c r="AK231" s="5">
        <v>349.91137700000002</v>
      </c>
      <c r="AL231" s="10">
        <f t="shared" si="234"/>
        <v>2799.2910160000001</v>
      </c>
      <c r="AM231" s="5">
        <f t="shared" si="235"/>
        <v>13.310359999999999</v>
      </c>
      <c r="AN231" s="5">
        <f t="shared" si="236"/>
        <v>13107200</v>
      </c>
      <c r="AO231" s="11">
        <f t="shared" si="237"/>
        <v>744.59568086578679</v>
      </c>
      <c r="AP231" s="11">
        <f t="shared" si="214"/>
        <v>1.3333333333333333</v>
      </c>
      <c r="AQ231" s="6">
        <f t="shared" si="238"/>
        <v>0</v>
      </c>
      <c r="AR231" s="6">
        <f t="shared" si="239"/>
        <v>7.9334661722320399E-7</v>
      </c>
      <c r="AS231" s="5">
        <f t="shared" si="240"/>
        <v>7.9334661722320399E-7</v>
      </c>
      <c r="AT231" s="5">
        <f t="shared" si="241"/>
        <v>7.9334661722320399E-7</v>
      </c>
      <c r="AU231" s="6">
        <f t="shared" si="242"/>
        <v>8.1547455307446406E-3</v>
      </c>
      <c r="AV231" s="6">
        <f t="shared" si="243"/>
        <v>1.9140582149434249E-5</v>
      </c>
      <c r="AW231" s="6">
        <f t="shared" si="244"/>
        <v>0.33142500686200249</v>
      </c>
      <c r="AX231" s="5">
        <f t="shared" si="245"/>
        <v>0.33959889297489654</v>
      </c>
      <c r="AY231" s="5">
        <v>3.7100000000000002E-4</v>
      </c>
      <c r="AZ231" s="5">
        <v>0.33932402</v>
      </c>
      <c r="BA231" s="10">
        <f t="shared" si="246"/>
        <v>5.6181671159029642</v>
      </c>
      <c r="BB231" s="10">
        <f t="shared" si="247"/>
        <v>6.0362070425876012E-2</v>
      </c>
      <c r="BC231" s="5">
        <f t="shared" si="248"/>
        <v>99.78615994144927</v>
      </c>
      <c r="BD231" s="5">
        <f t="shared" si="251"/>
        <v>99.78615994144927</v>
      </c>
      <c r="BE231" s="5">
        <f t="shared" si="249"/>
        <v>8.1006046933115416E-2</v>
      </c>
    </row>
    <row r="232" spans="7:57">
      <c r="G232" s="5">
        <v>32768</v>
      </c>
      <c r="H232" s="5">
        <v>40216</v>
      </c>
      <c r="I232" s="5">
        <v>1042170</v>
      </c>
      <c r="J232" s="10">
        <f t="shared" si="216"/>
        <v>2084340</v>
      </c>
      <c r="K232" s="5">
        <v>419.58184799999998</v>
      </c>
      <c r="L232" s="10">
        <f t="shared" si="217"/>
        <v>3356.6547839999998</v>
      </c>
      <c r="M232" s="5">
        <f t="shared" si="218"/>
        <v>13.310359999999999</v>
      </c>
      <c r="N232" s="5">
        <f t="shared" si="219"/>
        <v>13107200</v>
      </c>
      <c r="O232" s="11">
        <f t="shared" si="220"/>
        <v>620.95751101224948</v>
      </c>
      <c r="P232" s="11">
        <f t="shared" si="215"/>
        <v>1.3333333333333333</v>
      </c>
      <c r="Q232" s="6">
        <f t="shared" si="221"/>
        <v>8.5534484762740323E-5</v>
      </c>
      <c r="R232" s="6">
        <f t="shared" si="222"/>
        <v>5.7836933185360282E-7</v>
      </c>
      <c r="S232" s="5">
        <f t="shared" si="223"/>
        <v>8.6112854094593923E-5</v>
      </c>
      <c r="T232" s="5">
        <f t="shared" si="224"/>
        <v>8.5534484762740323E-5</v>
      </c>
      <c r="U232" s="6">
        <f t="shared" si="225"/>
        <v>0</v>
      </c>
      <c r="V232" s="6">
        <f t="shared" si="226"/>
        <v>4.1028825363359703E-5</v>
      </c>
      <c r="W232" s="6">
        <f t="shared" si="227"/>
        <v>0.33688943543476724</v>
      </c>
      <c r="X232" s="5">
        <f t="shared" si="228"/>
        <v>0.33693046426013062</v>
      </c>
      <c r="Y232" s="5">
        <v>3.7599999999999998E-4</v>
      </c>
      <c r="Z232" s="5">
        <v>0.34166094545464798</v>
      </c>
      <c r="AA232" s="10">
        <f t="shared" si="229"/>
        <v>5.5434574468085112</v>
      </c>
      <c r="AB232" s="10">
        <f t="shared" si="230"/>
        <v>7.1418186893617022E-2</v>
      </c>
      <c r="AC232" s="5">
        <f t="shared" si="231"/>
        <v>77.251466818420127</v>
      </c>
      <c r="AD232" s="5">
        <f t="shared" si="250"/>
        <v>77.097645187607995</v>
      </c>
      <c r="AE232" s="5">
        <f t="shared" si="232"/>
        <v>1.3845542656982661</v>
      </c>
      <c r="AG232" s="5">
        <v>32768</v>
      </c>
      <c r="AH232" s="5">
        <v>40216</v>
      </c>
      <c r="AI232" s="5">
        <v>1042170</v>
      </c>
      <c r="AJ232" s="10">
        <f t="shared" si="233"/>
        <v>2084340</v>
      </c>
      <c r="AK232" s="5">
        <v>346.78903200000002</v>
      </c>
      <c r="AL232" s="10">
        <f t="shared" si="234"/>
        <v>2774.3122560000002</v>
      </c>
      <c r="AM232" s="5">
        <f t="shared" si="235"/>
        <v>13.310359999999999</v>
      </c>
      <c r="AN232" s="5">
        <f t="shared" si="236"/>
        <v>13107200</v>
      </c>
      <c r="AO232" s="11">
        <f t="shared" si="237"/>
        <v>751.29971238536746</v>
      </c>
      <c r="AP232" s="11">
        <f t="shared" si="214"/>
        <v>1.3333333333333333</v>
      </c>
      <c r="AQ232" s="6">
        <f t="shared" si="238"/>
        <v>0</v>
      </c>
      <c r="AR232" s="6">
        <f t="shared" si="239"/>
        <v>7.8626739086368558E-7</v>
      </c>
      <c r="AS232" s="5">
        <f t="shared" si="240"/>
        <v>7.8626739086368558E-7</v>
      </c>
      <c r="AT232" s="5">
        <f t="shared" si="241"/>
        <v>7.8626739086368558E-7</v>
      </c>
      <c r="AU232" s="6">
        <f t="shared" si="242"/>
        <v>8.1547455307446406E-3</v>
      </c>
      <c r="AV232" s="6">
        <f t="shared" si="243"/>
        <v>1.8969786042477785E-5</v>
      </c>
      <c r="AW232" s="6">
        <f t="shared" si="244"/>
        <v>0.33142500686200249</v>
      </c>
      <c r="AX232" s="5">
        <f t="shared" si="245"/>
        <v>0.33959872217878961</v>
      </c>
      <c r="AY232" s="5">
        <v>3.7100000000000002E-4</v>
      </c>
      <c r="AZ232" s="5">
        <v>0.33991391000000004</v>
      </c>
      <c r="BA232" s="10">
        <f t="shared" si="246"/>
        <v>5.6181671159029642</v>
      </c>
      <c r="BB232" s="10">
        <f t="shared" si="247"/>
        <v>5.9823444873315361E-2</v>
      </c>
      <c r="BC232" s="5">
        <f t="shared" si="248"/>
        <v>99.788068088715988</v>
      </c>
      <c r="BD232" s="5">
        <f t="shared" si="251"/>
        <v>99.788068088715988</v>
      </c>
      <c r="BE232" s="5">
        <f t="shared" si="249"/>
        <v>9.2725779068714043E-2</v>
      </c>
    </row>
    <row r="233" spans="7:57">
      <c r="G233" s="5">
        <v>32768</v>
      </c>
      <c r="H233" s="5">
        <v>40216</v>
      </c>
      <c r="I233" s="5">
        <v>1042170</v>
      </c>
      <c r="J233" s="10">
        <f t="shared" si="216"/>
        <v>2084340</v>
      </c>
      <c r="K233" s="5">
        <v>424.16980000000001</v>
      </c>
      <c r="L233" s="10">
        <f t="shared" si="217"/>
        <v>3393.3584000000001</v>
      </c>
      <c r="M233" s="5">
        <f t="shared" si="218"/>
        <v>13.310359999999999</v>
      </c>
      <c r="N233" s="5">
        <f t="shared" si="219"/>
        <v>13107200</v>
      </c>
      <c r="O233" s="11">
        <f t="shared" si="220"/>
        <v>614.24104214868669</v>
      </c>
      <c r="P233" s="11">
        <f t="shared" si="215"/>
        <v>1.3333333333333333</v>
      </c>
      <c r="Q233" s="6">
        <f t="shared" si="221"/>
        <v>8.5534484762740323E-5</v>
      </c>
      <c r="R233" s="6">
        <f t="shared" si="222"/>
        <v>5.8469355856995113E-7</v>
      </c>
      <c r="S233" s="5">
        <f t="shared" si="223"/>
        <v>8.611917832131028E-5</v>
      </c>
      <c r="T233" s="5">
        <f t="shared" si="224"/>
        <v>8.5534484762740323E-5</v>
      </c>
      <c r="U233" s="6">
        <f t="shared" si="225"/>
        <v>0</v>
      </c>
      <c r="V233" s="6">
        <f t="shared" si="226"/>
        <v>4.147745840666399E-5</v>
      </c>
      <c r="W233" s="6">
        <f t="shared" si="227"/>
        <v>0.33599345289371735</v>
      </c>
      <c r="X233" s="5">
        <f t="shared" si="228"/>
        <v>0.33603493035212401</v>
      </c>
      <c r="Y233" s="5">
        <v>3.7500000000000001E-4</v>
      </c>
      <c r="Z233" s="5">
        <v>0.34081875</v>
      </c>
      <c r="AA233" s="10">
        <f t="shared" si="229"/>
        <v>5.5582399999999996</v>
      </c>
      <c r="AB233" s="10">
        <f t="shared" si="230"/>
        <v>7.239164586666666E-2</v>
      </c>
      <c r="AC233" s="5">
        <f t="shared" si="231"/>
        <v>77.19080406326924</v>
      </c>
      <c r="AD233" s="5">
        <f t="shared" si="250"/>
        <v>77.034885780983927</v>
      </c>
      <c r="AE233" s="5">
        <f t="shared" si="232"/>
        <v>1.4036257241938708</v>
      </c>
      <c r="AG233" s="5">
        <v>32768</v>
      </c>
      <c r="AH233" s="5">
        <v>40216</v>
      </c>
      <c r="AI233" s="5">
        <v>1042170</v>
      </c>
      <c r="AJ233" s="10">
        <f t="shared" si="233"/>
        <v>2084340</v>
      </c>
      <c r="AK233" s="5">
        <v>336.76882899999998</v>
      </c>
      <c r="AL233" s="10">
        <f t="shared" si="234"/>
        <v>2694.1506319999999</v>
      </c>
      <c r="AM233" s="5">
        <f t="shared" si="235"/>
        <v>13.310359999999999</v>
      </c>
      <c r="AN233" s="5">
        <f t="shared" si="236"/>
        <v>13107200</v>
      </c>
      <c r="AO233" s="11">
        <f t="shared" si="237"/>
        <v>773.65384668662432</v>
      </c>
      <c r="AP233" s="11">
        <f t="shared" si="214"/>
        <v>1.3333333333333333</v>
      </c>
      <c r="AQ233" s="6">
        <f t="shared" si="238"/>
        <v>0</v>
      </c>
      <c r="AR233" s="6">
        <f t="shared" si="239"/>
        <v>7.6354879788138358E-7</v>
      </c>
      <c r="AS233" s="5">
        <f t="shared" si="240"/>
        <v>7.6354879788138358E-7</v>
      </c>
      <c r="AT233" s="5">
        <f t="shared" si="241"/>
        <v>7.6354879788138358E-7</v>
      </c>
      <c r="AU233" s="6">
        <f t="shared" si="242"/>
        <v>8.1547455307446406E-3</v>
      </c>
      <c r="AV233" s="6">
        <f t="shared" si="243"/>
        <v>1.8421668629663547E-5</v>
      </c>
      <c r="AW233" s="6">
        <f t="shared" si="244"/>
        <v>0.33053167800253613</v>
      </c>
      <c r="AX233" s="5">
        <f t="shared" si="245"/>
        <v>0.33870484520191046</v>
      </c>
      <c r="AY233" s="5">
        <v>3.6999999999999999E-4</v>
      </c>
      <c r="AZ233" s="5">
        <v>0.33825769999999999</v>
      </c>
      <c r="BA233" s="10">
        <f t="shared" si="246"/>
        <v>5.6333513513513518</v>
      </c>
      <c r="BB233" s="10">
        <f t="shared" si="247"/>
        <v>5.8251905556756758E-2</v>
      </c>
      <c r="BC233" s="5">
        <f t="shared" si="248"/>
        <v>99.793635460032064</v>
      </c>
      <c r="BD233" s="5">
        <f t="shared" si="251"/>
        <v>99.793635460032064</v>
      </c>
      <c r="BE233" s="5">
        <f t="shared" si="249"/>
        <v>0.13219069422823795</v>
      </c>
    </row>
    <row r="234" spans="7:57">
      <c r="G234" s="5">
        <v>32768</v>
      </c>
      <c r="H234" s="5">
        <v>40216</v>
      </c>
      <c r="I234" s="5">
        <v>1042170</v>
      </c>
      <c r="J234" s="10">
        <f t="shared" si="216"/>
        <v>2084340</v>
      </c>
      <c r="K234" s="5">
        <v>423.14703400000002</v>
      </c>
      <c r="L234" s="10">
        <f t="shared" si="217"/>
        <v>3385.1762720000002</v>
      </c>
      <c r="M234" s="5">
        <f t="shared" si="218"/>
        <v>13.310359999999999</v>
      </c>
      <c r="N234" s="5">
        <f t="shared" si="219"/>
        <v>13107200</v>
      </c>
      <c r="O234" s="11">
        <f t="shared" si="220"/>
        <v>615.72569122627954</v>
      </c>
      <c r="P234" s="11">
        <f t="shared" si="215"/>
        <v>1.3333333333333333</v>
      </c>
      <c r="Q234" s="6">
        <f t="shared" si="221"/>
        <v>8.5534484762740323E-5</v>
      </c>
      <c r="R234" s="6">
        <f t="shared" si="222"/>
        <v>5.8328373473967296E-7</v>
      </c>
      <c r="S234" s="5">
        <f t="shared" si="223"/>
        <v>8.6117768497479997E-5</v>
      </c>
      <c r="T234" s="5">
        <f t="shared" si="224"/>
        <v>8.5534484762740323E-5</v>
      </c>
      <c r="U234" s="6">
        <f t="shared" si="225"/>
        <v>0</v>
      </c>
      <c r="V234" s="6">
        <f t="shared" si="226"/>
        <v>4.1377447198358382E-5</v>
      </c>
      <c r="W234" s="6">
        <f t="shared" si="227"/>
        <v>0.33599345289371735</v>
      </c>
      <c r="X234" s="5">
        <f t="shared" si="228"/>
        <v>0.33603483034091569</v>
      </c>
      <c r="Y234" s="5">
        <v>3.7500000000000001E-4</v>
      </c>
      <c r="Z234" s="5">
        <v>0.34063295454562498</v>
      </c>
      <c r="AA234" s="10">
        <f t="shared" si="229"/>
        <v>5.5582399999999996</v>
      </c>
      <c r="AB234" s="10">
        <f t="shared" si="230"/>
        <v>7.2217093802666665E-2</v>
      </c>
      <c r="AC234" s="5">
        <f t="shared" si="231"/>
        <v>77.19080406326924</v>
      </c>
      <c r="AD234" s="5">
        <f t="shared" si="250"/>
        <v>77.035261734005331</v>
      </c>
      <c r="AE234" s="5">
        <f t="shared" si="232"/>
        <v>1.3498765000123925</v>
      </c>
      <c r="AG234" s="5">
        <v>32768</v>
      </c>
      <c r="AH234" s="5">
        <v>40216</v>
      </c>
      <c r="AI234" s="5">
        <v>1042170</v>
      </c>
      <c r="AJ234" s="10">
        <f t="shared" si="233"/>
        <v>2084340</v>
      </c>
      <c r="AK234" s="5">
        <v>338.86657700000001</v>
      </c>
      <c r="AL234" s="10">
        <f t="shared" si="234"/>
        <v>2710.9326160000001</v>
      </c>
      <c r="AM234" s="5">
        <f t="shared" si="235"/>
        <v>13.310359999999999</v>
      </c>
      <c r="AN234" s="5">
        <f t="shared" si="236"/>
        <v>13107200</v>
      </c>
      <c r="AO234" s="11">
        <f t="shared" si="237"/>
        <v>768.86455520811069</v>
      </c>
      <c r="AP234" s="11">
        <f t="shared" si="214"/>
        <v>1.3333333333333333</v>
      </c>
      <c r="AQ234" s="6">
        <f t="shared" si="238"/>
        <v>0</v>
      </c>
      <c r="AR234" s="6">
        <f t="shared" si="239"/>
        <v>7.68304977271306E-7</v>
      </c>
      <c r="AS234" s="5">
        <f t="shared" si="240"/>
        <v>7.68304977271306E-7</v>
      </c>
      <c r="AT234" s="5">
        <f t="shared" si="241"/>
        <v>7.68304977271306E-7</v>
      </c>
      <c r="AU234" s="6">
        <f t="shared" si="242"/>
        <v>8.1547455307446406E-3</v>
      </c>
      <c r="AV234" s="6">
        <f t="shared" si="243"/>
        <v>1.85364180221156E-5</v>
      </c>
      <c r="AW234" s="6">
        <f t="shared" si="244"/>
        <v>0.33142500686200249</v>
      </c>
      <c r="AX234" s="5">
        <f t="shared" si="245"/>
        <v>0.33959828881076926</v>
      </c>
      <c r="AY234" s="5">
        <v>3.7100000000000002E-4</v>
      </c>
      <c r="AZ234" s="5">
        <v>0.33996416363619503</v>
      </c>
      <c r="BA234" s="10">
        <f t="shared" si="246"/>
        <v>5.6181671159029642</v>
      </c>
      <c r="BB234" s="10">
        <f t="shared" si="247"/>
        <v>5.8456767999999999E-2</v>
      </c>
      <c r="BC234" s="5">
        <f t="shared" si="248"/>
        <v>99.792909709630379</v>
      </c>
      <c r="BD234" s="5">
        <f t="shared" si="251"/>
        <v>99.792909709630379</v>
      </c>
      <c r="BE234" s="5">
        <f t="shared" si="249"/>
        <v>0.10762158620262817</v>
      </c>
    </row>
    <row r="235" spans="7:57">
      <c r="G235" s="5">
        <v>32768</v>
      </c>
      <c r="H235" s="5">
        <v>40216</v>
      </c>
      <c r="I235" s="5">
        <v>1042170</v>
      </c>
      <c r="J235" s="10">
        <f t="shared" si="216"/>
        <v>2084340</v>
      </c>
      <c r="K235" s="5">
        <v>419.50732399999998</v>
      </c>
      <c r="L235" s="10">
        <f t="shared" si="217"/>
        <v>3356.0585919999999</v>
      </c>
      <c r="M235" s="5">
        <f t="shared" si="218"/>
        <v>13.310359999999999</v>
      </c>
      <c r="N235" s="5">
        <f t="shared" si="219"/>
        <v>13107200</v>
      </c>
      <c r="O235" s="11">
        <f t="shared" si="220"/>
        <v>621.06782192913522</v>
      </c>
      <c r="P235" s="11">
        <f t="shared" si="215"/>
        <v>1.3333333333333333</v>
      </c>
      <c r="Q235" s="6">
        <f t="shared" si="221"/>
        <v>8.5534484762740323E-5</v>
      </c>
      <c r="R235" s="6">
        <f t="shared" si="222"/>
        <v>5.7826660482598589E-7</v>
      </c>
      <c r="S235" s="5">
        <f t="shared" si="223"/>
        <v>8.6112751367566315E-5</v>
      </c>
      <c r="T235" s="5">
        <f t="shared" si="224"/>
        <v>8.5534484762740323E-5</v>
      </c>
      <c r="U235" s="6">
        <f t="shared" si="225"/>
        <v>0</v>
      </c>
      <c r="V235" s="6">
        <f t="shared" si="226"/>
        <v>4.1021538031469738E-5</v>
      </c>
      <c r="W235" s="6">
        <f t="shared" si="227"/>
        <v>0.33688943543476724</v>
      </c>
      <c r="X235" s="5">
        <f t="shared" si="228"/>
        <v>0.33693045697279872</v>
      </c>
      <c r="Y235" s="5">
        <v>3.7599999999999998E-4</v>
      </c>
      <c r="Z235" s="5">
        <v>0.34212239999999999</v>
      </c>
      <c r="AA235" s="10">
        <f t="shared" si="229"/>
        <v>5.5434574468085112</v>
      </c>
      <c r="AB235" s="10">
        <f t="shared" si="230"/>
        <v>7.1405501957446812E-2</v>
      </c>
      <c r="AC235" s="5">
        <f t="shared" si="231"/>
        <v>77.251466818420127</v>
      </c>
      <c r="AD235" s="5">
        <f t="shared" si="250"/>
        <v>77.097672508625976</v>
      </c>
      <c r="AE235" s="5">
        <f t="shared" si="232"/>
        <v>1.517568866347621</v>
      </c>
      <c r="AG235" s="5">
        <v>32768</v>
      </c>
      <c r="AH235" s="5">
        <v>40216</v>
      </c>
      <c r="AI235" s="5">
        <v>1042170</v>
      </c>
      <c r="AJ235" s="10">
        <f t="shared" si="233"/>
        <v>2084340</v>
      </c>
      <c r="AK235" s="5">
        <v>341.50103799999999</v>
      </c>
      <c r="AL235" s="10">
        <f t="shared" si="234"/>
        <v>2732.008304</v>
      </c>
      <c r="AM235" s="5">
        <f t="shared" si="235"/>
        <v>13.310359999999999</v>
      </c>
      <c r="AN235" s="5">
        <f t="shared" si="236"/>
        <v>13107200</v>
      </c>
      <c r="AO235" s="11">
        <f t="shared" si="237"/>
        <v>762.93325937123507</v>
      </c>
      <c r="AP235" s="11">
        <f t="shared" si="214"/>
        <v>1.3333333333333333</v>
      </c>
      <c r="AQ235" s="6">
        <f t="shared" si="238"/>
        <v>0</v>
      </c>
      <c r="AR235" s="6">
        <f t="shared" si="239"/>
        <v>7.7427803462221472E-7</v>
      </c>
      <c r="AS235" s="5">
        <f t="shared" si="240"/>
        <v>7.7427803462221472E-7</v>
      </c>
      <c r="AT235" s="5">
        <f t="shared" si="241"/>
        <v>7.7427803462221472E-7</v>
      </c>
      <c r="AU235" s="6">
        <f t="shared" si="242"/>
        <v>8.1547455307446406E-3</v>
      </c>
      <c r="AV235" s="6">
        <f t="shared" si="243"/>
        <v>1.8680526274960379E-5</v>
      </c>
      <c r="AW235" s="6">
        <f t="shared" si="244"/>
        <v>0.32963834914306989</v>
      </c>
      <c r="AX235" s="5">
        <f t="shared" si="245"/>
        <v>0.33781177520008948</v>
      </c>
      <c r="AY235" s="5">
        <v>3.6900000000000002E-4</v>
      </c>
      <c r="AZ235" s="5">
        <v>0.33769404000000003</v>
      </c>
      <c r="BA235" s="10">
        <f t="shared" si="246"/>
        <v>5.6486178861788616</v>
      </c>
      <c r="BB235" s="10">
        <f t="shared" si="247"/>
        <v>5.9230532336043355E-2</v>
      </c>
      <c r="BC235" s="5">
        <f t="shared" si="248"/>
        <v>99.790168554302909</v>
      </c>
      <c r="BD235" s="5">
        <f t="shared" si="251"/>
        <v>99.790168554302909</v>
      </c>
      <c r="BE235" s="5">
        <f t="shared" si="249"/>
        <v>3.4864458990585885E-2</v>
      </c>
    </row>
    <row r="236" spans="7:57">
      <c r="G236" s="5">
        <v>32768</v>
      </c>
      <c r="H236" s="5">
        <v>40216</v>
      </c>
      <c r="I236" s="5">
        <v>1042170</v>
      </c>
      <c r="J236" s="10">
        <f t="shared" si="216"/>
        <v>2084340</v>
      </c>
      <c r="K236" s="5">
        <v>425.520599</v>
      </c>
      <c r="L236" s="10">
        <f t="shared" si="217"/>
        <v>3404.164792</v>
      </c>
      <c r="M236" s="5">
        <f t="shared" si="218"/>
        <v>13.310359999999999</v>
      </c>
      <c r="N236" s="5">
        <f t="shared" si="219"/>
        <v>13107200</v>
      </c>
      <c r="O236" s="11">
        <f t="shared" si="220"/>
        <v>612.29115726075577</v>
      </c>
      <c r="P236" s="11">
        <f t="shared" si="215"/>
        <v>1.3333333333333333</v>
      </c>
      <c r="Q236" s="6">
        <f t="shared" si="221"/>
        <v>8.5534484762740323E-5</v>
      </c>
      <c r="R236" s="6">
        <f t="shared" si="222"/>
        <v>5.8655555693528209E-7</v>
      </c>
      <c r="S236" s="5">
        <f t="shared" si="223"/>
        <v>8.6121040319675601E-5</v>
      </c>
      <c r="T236" s="5">
        <f t="shared" si="224"/>
        <v>8.5534484762740323E-5</v>
      </c>
      <c r="U236" s="6">
        <f t="shared" si="225"/>
        <v>0</v>
      </c>
      <c r="V236" s="6">
        <f t="shared" si="226"/>
        <v>4.1609546333098791E-5</v>
      </c>
      <c r="W236" s="6">
        <f t="shared" si="227"/>
        <v>0.3350974703526674</v>
      </c>
      <c r="X236" s="5">
        <f t="shared" si="228"/>
        <v>0.33513907989900049</v>
      </c>
      <c r="Y236" s="5">
        <v>3.7399999999999998E-4</v>
      </c>
      <c r="Z236" s="5">
        <v>0.3401904</v>
      </c>
      <c r="AA236" s="10">
        <f t="shared" si="229"/>
        <v>5.573101604278075</v>
      </c>
      <c r="AB236" s="10">
        <f t="shared" si="230"/>
        <v>7.281635918716578E-2</v>
      </c>
      <c r="AC236" s="5">
        <f t="shared" si="231"/>
        <v>77.129816908358208</v>
      </c>
      <c r="AD236" s="5">
        <f t="shared" si="250"/>
        <v>76.972983871744489</v>
      </c>
      <c r="AE236" s="5">
        <f t="shared" si="232"/>
        <v>1.4848508661618647</v>
      </c>
      <c r="AG236" s="5">
        <v>32768</v>
      </c>
      <c r="AH236" s="5">
        <v>40216</v>
      </c>
      <c r="AI236" s="5">
        <v>1042170</v>
      </c>
      <c r="AJ236" s="10">
        <f t="shared" si="233"/>
        <v>2084340</v>
      </c>
      <c r="AK236" s="5">
        <v>341.801422</v>
      </c>
      <c r="AL236" s="10">
        <f t="shared" si="234"/>
        <v>2734.411376</v>
      </c>
      <c r="AM236" s="5">
        <f t="shared" si="235"/>
        <v>13.310359999999999</v>
      </c>
      <c r="AN236" s="5">
        <f t="shared" si="236"/>
        <v>13107200</v>
      </c>
      <c r="AO236" s="11">
        <f t="shared" si="237"/>
        <v>762.26277373415962</v>
      </c>
      <c r="AP236" s="11">
        <f t="shared" si="214"/>
        <v>1.3333333333333333</v>
      </c>
      <c r="AQ236" s="6">
        <f t="shared" si="238"/>
        <v>0</v>
      </c>
      <c r="AR236" s="6">
        <f t="shared" si="239"/>
        <v>7.7495908887175395E-7</v>
      </c>
      <c r="AS236" s="5">
        <f t="shared" si="240"/>
        <v>7.7495908887175395E-7</v>
      </c>
      <c r="AT236" s="5">
        <f t="shared" si="241"/>
        <v>7.7495908887175395E-7</v>
      </c>
      <c r="AU236" s="6">
        <f t="shared" si="242"/>
        <v>8.1547455307446406E-3</v>
      </c>
      <c r="AV236" s="6">
        <f t="shared" si="243"/>
        <v>1.8696957648748992E-5</v>
      </c>
      <c r="AW236" s="6">
        <f t="shared" si="244"/>
        <v>0.33142500686200249</v>
      </c>
      <c r="AX236" s="5">
        <f t="shared" si="245"/>
        <v>0.3395984493503959</v>
      </c>
      <c r="AY236" s="5">
        <v>3.7100000000000002E-4</v>
      </c>
      <c r="AZ236" s="5">
        <v>0.34006973000000001</v>
      </c>
      <c r="BA236" s="10">
        <f t="shared" si="246"/>
        <v>5.6181671159029642</v>
      </c>
      <c r="BB236" s="10">
        <f t="shared" si="247"/>
        <v>5.8963048539083553E-2</v>
      </c>
      <c r="BC236" s="5">
        <f t="shared" si="248"/>
        <v>99.791116148552092</v>
      </c>
      <c r="BD236" s="5">
        <f t="shared" si="251"/>
        <v>99.791116148552092</v>
      </c>
      <c r="BE236" s="5">
        <f t="shared" si="249"/>
        <v>0.13858353391350389</v>
      </c>
    </row>
    <row r="237" spans="7:57">
      <c r="G237" s="5">
        <v>32768</v>
      </c>
      <c r="H237" s="5">
        <v>40216</v>
      </c>
      <c r="I237" s="5">
        <v>1042170</v>
      </c>
      <c r="J237" s="10">
        <f t="shared" si="216"/>
        <v>2084340</v>
      </c>
      <c r="K237" s="5">
        <v>421.55963100000002</v>
      </c>
      <c r="L237" s="10">
        <f t="shared" si="217"/>
        <v>3372.4770480000002</v>
      </c>
      <c r="M237" s="5">
        <f t="shared" si="218"/>
        <v>13.310359999999999</v>
      </c>
      <c r="N237" s="5">
        <f t="shared" si="219"/>
        <v>13107200</v>
      </c>
      <c r="O237" s="11">
        <f t="shared" si="220"/>
        <v>618.04423583433675</v>
      </c>
      <c r="P237" s="11">
        <f t="shared" si="215"/>
        <v>1.3333333333333333</v>
      </c>
      <c r="Q237" s="6">
        <f t="shared" si="221"/>
        <v>8.5534484762740323E-5</v>
      </c>
      <c r="R237" s="6">
        <f t="shared" si="222"/>
        <v>5.8109559143254778E-7</v>
      </c>
      <c r="S237" s="5">
        <f t="shared" si="223"/>
        <v>8.6115580354172866E-5</v>
      </c>
      <c r="T237" s="5">
        <f t="shared" si="224"/>
        <v>8.5534484762740323E-5</v>
      </c>
      <c r="U237" s="6">
        <f t="shared" si="225"/>
        <v>0</v>
      </c>
      <c r="V237" s="6">
        <f t="shared" si="226"/>
        <v>4.1222222941687788E-5</v>
      </c>
      <c r="W237" s="6">
        <f t="shared" si="227"/>
        <v>0.33599345289371735</v>
      </c>
      <c r="X237" s="5">
        <f t="shared" si="228"/>
        <v>0.33603467511665902</v>
      </c>
      <c r="Y237" s="5">
        <v>3.7500000000000001E-4</v>
      </c>
      <c r="Z237" s="5">
        <v>0.34056375</v>
      </c>
      <c r="AA237" s="10">
        <f t="shared" si="229"/>
        <v>5.5582399999999996</v>
      </c>
      <c r="AB237" s="10">
        <f t="shared" si="230"/>
        <v>7.194617702400001E-2</v>
      </c>
      <c r="AC237" s="5">
        <f t="shared" si="231"/>
        <v>77.19080406326924</v>
      </c>
      <c r="AD237" s="5">
        <f t="shared" si="250"/>
        <v>77.035845238887234</v>
      </c>
      <c r="AE237" s="5">
        <f t="shared" si="232"/>
        <v>1.3298757966286716</v>
      </c>
      <c r="AG237" s="5">
        <v>262144</v>
      </c>
      <c r="AH237" s="5">
        <v>16614</v>
      </c>
      <c r="AI237" s="5">
        <v>1096948</v>
      </c>
      <c r="AJ237" s="10">
        <f t="shared" si="233"/>
        <v>2193896</v>
      </c>
      <c r="AK237" s="5">
        <v>354.91600799999998</v>
      </c>
      <c r="AL237" s="10">
        <f t="shared" si="234"/>
        <v>2839.3280639999998</v>
      </c>
      <c r="AM237" s="5">
        <f t="shared" si="235"/>
        <v>13.495656</v>
      </c>
      <c r="AN237" s="5">
        <f t="shared" si="236"/>
        <v>13107200</v>
      </c>
      <c r="AO237" s="11">
        <f t="shared" si="237"/>
        <v>772.6814057933392</v>
      </c>
      <c r="AP237" s="11">
        <f t="shared" si="214"/>
        <v>1.3333333333333333</v>
      </c>
      <c r="AQ237" s="6">
        <f t="shared" si="238"/>
        <v>0</v>
      </c>
      <c r="AR237" s="6">
        <f t="shared" si="239"/>
        <v>8.0469351056614418E-7</v>
      </c>
      <c r="AS237" s="5">
        <f t="shared" si="240"/>
        <v>8.0469351056614418E-7</v>
      </c>
      <c r="AT237" s="5">
        <f t="shared" si="241"/>
        <v>8.0469351056614418E-7</v>
      </c>
      <c r="AU237" s="6">
        <f t="shared" si="242"/>
        <v>8.5833710435526556E-3</v>
      </c>
      <c r="AV237" s="6">
        <f t="shared" si="243"/>
        <v>1.9414341612771458E-5</v>
      </c>
      <c r="AW237" s="6">
        <f t="shared" si="244"/>
        <v>5.9853033584243036E-2</v>
      </c>
      <c r="AX237" s="5">
        <f t="shared" si="245"/>
        <v>6.8455818969408458E-2</v>
      </c>
      <c r="AY237" s="5">
        <v>6.7000000000000002E-5</v>
      </c>
      <c r="AZ237" s="5">
        <v>6.5404953333311006E-2</v>
      </c>
      <c r="BA237" s="10">
        <f t="shared" si="246"/>
        <v>32.744716417910446</v>
      </c>
      <c r="BB237" s="10">
        <f t="shared" si="247"/>
        <v>0.33902424644776119</v>
      </c>
      <c r="BC237" s="5">
        <f t="shared" si="248"/>
        <v>98.798964909602773</v>
      </c>
      <c r="BD237" s="5">
        <f t="shared" si="251"/>
        <v>98.798964909602773</v>
      </c>
      <c r="BE237" s="5">
        <f t="shared" si="249"/>
        <v>4.664578874553885</v>
      </c>
    </row>
    <row r="238" spans="7:57">
      <c r="G238" s="5">
        <v>32768</v>
      </c>
      <c r="H238" s="5">
        <v>99340</v>
      </c>
      <c r="I238" s="5">
        <v>954163</v>
      </c>
      <c r="J238" s="10">
        <f t="shared" si="216"/>
        <v>1908326</v>
      </c>
      <c r="K238" s="5">
        <v>290.66644300000002</v>
      </c>
      <c r="L238" s="10">
        <f t="shared" si="217"/>
        <v>2325.3315440000001</v>
      </c>
      <c r="M238" s="5">
        <f t="shared" si="218"/>
        <v>13.436756000000001</v>
      </c>
      <c r="N238" s="5">
        <f t="shared" si="219"/>
        <v>13107200</v>
      </c>
      <c r="O238" s="11">
        <f t="shared" si="220"/>
        <v>820.66834939043849</v>
      </c>
      <c r="P238" s="11">
        <f t="shared" si="215"/>
        <v>1.3333333333333333</v>
      </c>
      <c r="Q238" s="6">
        <f t="shared" si="221"/>
        <v>7.8311446870156116E-5</v>
      </c>
      <c r="R238" s="6">
        <f t="shared" si="222"/>
        <v>4.0066689546153424E-7</v>
      </c>
      <c r="S238" s="5">
        <f t="shared" si="223"/>
        <v>7.8712113765617655E-5</v>
      </c>
      <c r="T238" s="5">
        <f t="shared" si="224"/>
        <v>7.8311446870156116E-5</v>
      </c>
      <c r="U238" s="6">
        <f t="shared" si="225"/>
        <v>0</v>
      </c>
      <c r="V238" s="6">
        <f t="shared" si="226"/>
        <v>2.8422828074383115E-5</v>
      </c>
      <c r="W238" s="6">
        <f t="shared" si="227"/>
        <v>0.31359388936746951</v>
      </c>
      <c r="X238" s="5">
        <f t="shared" si="228"/>
        <v>0.31362231219554387</v>
      </c>
      <c r="Y238" s="5">
        <v>3.5E-4</v>
      </c>
      <c r="Z238" s="5">
        <v>0.32095000000000001</v>
      </c>
      <c r="AA238" s="10">
        <f t="shared" si="229"/>
        <v>5.4523599999999997</v>
      </c>
      <c r="AB238" s="10">
        <f t="shared" si="230"/>
        <v>5.3150435291428572E-2</v>
      </c>
      <c r="AC238" s="5">
        <f t="shared" si="231"/>
        <v>77.625300894241107</v>
      </c>
      <c r="AD238" s="5">
        <f t="shared" si="250"/>
        <v>77.510824638394965</v>
      </c>
      <c r="AE238" s="5">
        <f t="shared" si="232"/>
        <v>2.283124413290587</v>
      </c>
      <c r="AG238" s="5">
        <v>131072</v>
      </c>
      <c r="AH238" s="5">
        <v>65025</v>
      </c>
      <c r="AI238" s="5">
        <v>1030225</v>
      </c>
      <c r="AJ238" s="10">
        <f t="shared" si="233"/>
        <v>2060450</v>
      </c>
      <c r="AK238" s="5">
        <v>328.15368699999999</v>
      </c>
      <c r="AL238" s="10">
        <f t="shared" si="234"/>
        <v>2625.2294959999999</v>
      </c>
      <c r="AM238" s="5">
        <f t="shared" si="235"/>
        <v>13.6632</v>
      </c>
      <c r="AN238" s="5">
        <f t="shared" si="236"/>
        <v>13107200</v>
      </c>
      <c r="AO238" s="11">
        <f t="shared" si="237"/>
        <v>784.86471492852684</v>
      </c>
      <c r="AP238" s="11">
        <f t="shared" si="214"/>
        <v>1.3333333333333333</v>
      </c>
      <c r="AQ238" s="6">
        <f t="shared" si="238"/>
        <v>0</v>
      </c>
      <c r="AR238" s="6">
        <f t="shared" si="239"/>
        <v>7.4401586979771759E-7</v>
      </c>
      <c r="AS238" s="5">
        <f t="shared" si="240"/>
        <v>7.4401586979771759E-7</v>
      </c>
      <c r="AT238" s="5">
        <f t="shared" si="241"/>
        <v>7.4401586979771759E-7</v>
      </c>
      <c r="AU238" s="6">
        <f t="shared" si="242"/>
        <v>8.0612785960173447E-3</v>
      </c>
      <c r="AV238" s="6">
        <f t="shared" si="243"/>
        <v>1.7950409779511778E-5</v>
      </c>
      <c r="AW238" s="6">
        <f t="shared" si="244"/>
        <v>0.10451947655755872</v>
      </c>
      <c r="AX238" s="5">
        <f t="shared" si="245"/>
        <v>0.11259870556335558</v>
      </c>
      <c r="AY238" s="5">
        <v>1.17E-4</v>
      </c>
      <c r="AZ238" s="5">
        <v>0.11135699999997301</v>
      </c>
      <c r="BA238" s="10">
        <f t="shared" si="246"/>
        <v>17.610683760683763</v>
      </c>
      <c r="BB238" s="10">
        <f t="shared" si="247"/>
        <v>0.17950287152136751</v>
      </c>
      <c r="BC238" s="5">
        <f t="shared" si="248"/>
        <v>99.364089000172882</v>
      </c>
      <c r="BD238" s="5">
        <f t="shared" si="251"/>
        <v>99.364089000172882</v>
      </c>
      <c r="BE238" s="5">
        <f t="shared" si="249"/>
        <v>1.1150673629703327</v>
      </c>
    </row>
    <row r="239" spans="7:57">
      <c r="G239" s="5">
        <v>262144</v>
      </c>
      <c r="H239" s="5">
        <v>16614</v>
      </c>
      <c r="I239" s="5">
        <v>1096948</v>
      </c>
      <c r="J239" s="10">
        <f t="shared" si="216"/>
        <v>2193896</v>
      </c>
      <c r="K239" s="5">
        <v>465.58858500000002</v>
      </c>
      <c r="L239" s="10">
        <f t="shared" si="217"/>
        <v>3724.7086800000002</v>
      </c>
      <c r="M239" s="5">
        <f t="shared" si="218"/>
        <v>13.495656</v>
      </c>
      <c r="N239" s="5">
        <f t="shared" si="219"/>
        <v>13107200</v>
      </c>
      <c r="O239" s="11">
        <f t="shared" si="220"/>
        <v>589.01143377473477</v>
      </c>
      <c r="P239" s="11">
        <f t="shared" si="215"/>
        <v>1.3333333333333333</v>
      </c>
      <c r="Q239" s="6">
        <f t="shared" si="221"/>
        <v>9.0030304068931618E-5</v>
      </c>
      <c r="R239" s="6">
        <f t="shared" si="222"/>
        <v>6.4178696030032831E-7</v>
      </c>
      <c r="S239" s="5">
        <f t="shared" si="223"/>
        <v>9.0672091029231952E-5</v>
      </c>
      <c r="T239" s="5">
        <f t="shared" si="224"/>
        <v>9.0030304068931618E-5</v>
      </c>
      <c r="U239" s="6">
        <f t="shared" si="225"/>
        <v>0</v>
      </c>
      <c r="V239" s="6">
        <f t="shared" si="226"/>
        <v>4.5527595715100519E-5</v>
      </c>
      <c r="W239" s="6">
        <f t="shared" si="227"/>
        <v>6.0030830250344169E-2</v>
      </c>
      <c r="X239" s="5">
        <f t="shared" si="228"/>
        <v>6.0076357846059268E-2</v>
      </c>
      <c r="Y239" s="5">
        <v>6.7000000000000002E-5</v>
      </c>
      <c r="Z239" s="5">
        <v>6.5171793333311009E-2</v>
      </c>
      <c r="AA239" s="10">
        <f t="shared" si="229"/>
        <v>32.744716417910446</v>
      </c>
      <c r="AB239" s="10">
        <f t="shared" si="230"/>
        <v>0.44474133492537316</v>
      </c>
      <c r="AC239" s="5">
        <f t="shared" si="231"/>
        <v>34.373588162584504</v>
      </c>
      <c r="AD239" s="5">
        <f t="shared" si="250"/>
        <v>35.331479148107384</v>
      </c>
      <c r="AE239" s="5">
        <f t="shared" si="232"/>
        <v>7.818467509696915</v>
      </c>
      <c r="AG239" s="5">
        <v>131072</v>
      </c>
      <c r="AH239" s="5">
        <v>51448</v>
      </c>
      <c r="AI239" s="5">
        <v>1056610</v>
      </c>
      <c r="AJ239" s="10">
        <f t="shared" si="233"/>
        <v>2113220</v>
      </c>
      <c r="AK239" s="5">
        <v>319.69915800000001</v>
      </c>
      <c r="AL239" s="10">
        <f t="shared" si="234"/>
        <v>2557.5932640000001</v>
      </c>
      <c r="AM239" s="5">
        <f t="shared" si="235"/>
        <v>13.70828</v>
      </c>
      <c r="AN239" s="5">
        <f t="shared" si="236"/>
        <v>13107200</v>
      </c>
      <c r="AO239" s="11">
        <f t="shared" si="237"/>
        <v>826.25334909390028</v>
      </c>
      <c r="AP239" s="11">
        <f t="shared" si="214"/>
        <v>1.3333333333333333</v>
      </c>
      <c r="AQ239" s="6">
        <f t="shared" si="238"/>
        <v>0</v>
      </c>
      <c r="AR239" s="6">
        <f t="shared" si="239"/>
        <v>7.2484709615031064E-7</v>
      </c>
      <c r="AS239" s="5">
        <f t="shared" si="240"/>
        <v>7.2484709615031064E-7</v>
      </c>
      <c r="AT239" s="5">
        <f t="shared" si="241"/>
        <v>7.2484709615031064E-7</v>
      </c>
      <c r="AU239" s="6">
        <f t="shared" si="242"/>
        <v>8.267735278543898E-3</v>
      </c>
      <c r="AV239" s="6">
        <f t="shared" si="243"/>
        <v>1.7487936657755369E-5</v>
      </c>
      <c r="AW239" s="6">
        <f t="shared" si="244"/>
        <v>7.5932953054636695E-2</v>
      </c>
      <c r="AX239" s="5">
        <f t="shared" si="245"/>
        <v>8.4218176269838352E-2</v>
      </c>
      <c r="AY239" s="5">
        <v>8.5000000000000006E-5</v>
      </c>
      <c r="AZ239" s="5">
        <v>8.2172333333305009E-2</v>
      </c>
      <c r="BA239" s="10">
        <f t="shared" si="246"/>
        <v>24.861411764705878</v>
      </c>
      <c r="BB239" s="10">
        <f t="shared" si="247"/>
        <v>0.24071466014117646</v>
      </c>
      <c r="BC239" s="5">
        <f t="shared" si="248"/>
        <v>99.147238710411401</v>
      </c>
      <c r="BD239" s="5">
        <f t="shared" si="251"/>
        <v>99.147238710411401</v>
      </c>
      <c r="BE239" s="5">
        <f t="shared" si="249"/>
        <v>2.4896979963256674</v>
      </c>
    </row>
    <row r="240" spans="7:57">
      <c r="G240" s="5">
        <v>131072</v>
      </c>
      <c r="H240" s="5">
        <v>65025</v>
      </c>
      <c r="I240" s="5">
        <v>1030225</v>
      </c>
      <c r="J240" s="10">
        <f t="shared" si="216"/>
        <v>2060450</v>
      </c>
      <c r="K240" s="5">
        <v>335.78106700000001</v>
      </c>
      <c r="L240" s="10">
        <f t="shared" si="217"/>
        <v>2686.2485360000001</v>
      </c>
      <c r="M240" s="5">
        <f t="shared" si="218"/>
        <v>13.6632</v>
      </c>
      <c r="N240" s="5">
        <f t="shared" si="219"/>
        <v>13107200</v>
      </c>
      <c r="O240" s="11">
        <f t="shared" si="220"/>
        <v>767.03624865186339</v>
      </c>
      <c r="P240" s="11">
        <f t="shared" si="215"/>
        <v>1.3333333333333333</v>
      </c>
      <c r="Q240" s="6">
        <f t="shared" si="221"/>
        <v>8.4554117432562972E-5</v>
      </c>
      <c r="R240" s="6">
        <f t="shared" si="222"/>
        <v>4.6285479768867371E-7</v>
      </c>
      <c r="S240" s="5">
        <f t="shared" si="223"/>
        <v>8.5016972230251642E-5</v>
      </c>
      <c r="T240" s="5">
        <f t="shared" si="224"/>
        <v>8.4554117432562972E-5</v>
      </c>
      <c r="U240" s="6">
        <f t="shared" si="225"/>
        <v>0</v>
      </c>
      <c r="V240" s="6">
        <f t="shared" si="226"/>
        <v>3.2834363125893813E-5</v>
      </c>
      <c r="W240" s="6">
        <f t="shared" si="227"/>
        <v>0.10214200967969007</v>
      </c>
      <c r="X240" s="5">
        <f t="shared" si="228"/>
        <v>0.10217484404281597</v>
      </c>
      <c r="Y240" s="5">
        <v>1.1400000000000001E-4</v>
      </c>
      <c r="Z240" s="5">
        <v>0.10864550769233401</v>
      </c>
      <c r="AA240" s="10">
        <f t="shared" si="229"/>
        <v>18.074122807017545</v>
      </c>
      <c r="AB240" s="10">
        <f t="shared" si="230"/>
        <v>0.18850866919298243</v>
      </c>
      <c r="AC240" s="5">
        <f t="shared" si="231"/>
        <v>25.829721550383361</v>
      </c>
      <c r="AD240" s="5">
        <f t="shared" si="250"/>
        <v>25.423708569954705</v>
      </c>
      <c r="AE240" s="5">
        <f t="shared" si="232"/>
        <v>5.9557581228686232</v>
      </c>
      <c r="AG240" s="5">
        <v>131072</v>
      </c>
      <c r="AH240" s="5">
        <v>51448</v>
      </c>
      <c r="AI240" s="5">
        <v>1056610</v>
      </c>
      <c r="AJ240" s="10">
        <f t="shared" si="233"/>
        <v>2113220</v>
      </c>
      <c r="AK240" s="5">
        <v>321.42941300000001</v>
      </c>
      <c r="AL240" s="10">
        <f t="shared" si="234"/>
        <v>2571.4353040000001</v>
      </c>
      <c r="AM240" s="5">
        <f t="shared" si="235"/>
        <v>13.70828</v>
      </c>
      <c r="AN240" s="5">
        <f t="shared" si="236"/>
        <v>13107200</v>
      </c>
      <c r="AO240" s="11">
        <f t="shared" si="237"/>
        <v>821.80562610802508</v>
      </c>
      <c r="AP240" s="11">
        <f t="shared" si="214"/>
        <v>1.3333333333333333</v>
      </c>
      <c r="AQ240" s="6">
        <f t="shared" si="238"/>
        <v>0</v>
      </c>
      <c r="AR240" s="6">
        <f t="shared" si="239"/>
        <v>7.28770066483406E-7</v>
      </c>
      <c r="AS240" s="5">
        <f t="shared" si="240"/>
        <v>7.28770066483406E-7</v>
      </c>
      <c r="AT240" s="5">
        <f t="shared" si="241"/>
        <v>7.28770066483406E-7</v>
      </c>
      <c r="AU240" s="6">
        <f t="shared" si="242"/>
        <v>8.267735278543898E-3</v>
      </c>
      <c r="AV240" s="6">
        <f t="shared" si="243"/>
        <v>1.7582583731682805E-5</v>
      </c>
      <c r="AW240" s="6">
        <f t="shared" si="244"/>
        <v>7.6826281914102998E-2</v>
      </c>
      <c r="AX240" s="5">
        <f t="shared" si="245"/>
        <v>8.5111599776378583E-2</v>
      </c>
      <c r="AY240" s="5">
        <v>8.6000000000000003E-5</v>
      </c>
      <c r="AZ240" s="5">
        <v>8.3099888888908E-2</v>
      </c>
      <c r="BA240" s="10">
        <f t="shared" si="246"/>
        <v>24.572325581395347</v>
      </c>
      <c r="BB240" s="10">
        <f t="shared" si="247"/>
        <v>0.23920328409302324</v>
      </c>
      <c r="BC240" s="5">
        <f t="shared" si="248"/>
        <v>99.152592945949522</v>
      </c>
      <c r="BD240" s="5">
        <f t="shared" si="251"/>
        <v>99.152592945949522</v>
      </c>
      <c r="BE240" s="5">
        <f t="shared" si="249"/>
        <v>2.4208346297068299</v>
      </c>
    </row>
    <row r="241" spans="7:57">
      <c r="G241" s="5">
        <v>131072</v>
      </c>
      <c r="H241" s="5">
        <v>51448</v>
      </c>
      <c r="I241" s="5">
        <v>1056610</v>
      </c>
      <c r="J241" s="10">
        <f t="shared" si="216"/>
        <v>2113220</v>
      </c>
      <c r="K241" s="5">
        <v>414.55694599999998</v>
      </c>
      <c r="L241" s="10">
        <f t="shared" si="217"/>
        <v>3316.4555679999999</v>
      </c>
      <c r="M241" s="5">
        <f t="shared" si="218"/>
        <v>13.70828</v>
      </c>
      <c r="N241" s="5">
        <f t="shared" si="219"/>
        <v>13107200</v>
      </c>
      <c r="O241" s="11">
        <f t="shared" si="220"/>
        <v>637.1923147079533</v>
      </c>
      <c r="P241" s="11">
        <f t="shared" si="215"/>
        <v>1.3333333333333333</v>
      </c>
      <c r="Q241" s="6">
        <f t="shared" si="221"/>
        <v>8.671962534438628E-5</v>
      </c>
      <c r="R241" s="6">
        <f t="shared" si="222"/>
        <v>5.7144279481149077E-7</v>
      </c>
      <c r="S241" s="5">
        <f t="shared" si="223"/>
        <v>8.7291068139197777E-5</v>
      </c>
      <c r="T241" s="5">
        <f t="shared" si="224"/>
        <v>8.671962534438628E-5</v>
      </c>
      <c r="U241" s="6">
        <f t="shared" si="225"/>
        <v>0</v>
      </c>
      <c r="V241" s="6">
        <f t="shared" si="226"/>
        <v>4.0537465149354454E-5</v>
      </c>
      <c r="W241" s="6">
        <f t="shared" si="227"/>
        <v>7.5262533448192684E-2</v>
      </c>
      <c r="X241" s="5">
        <f t="shared" si="228"/>
        <v>7.5303070913342041E-2</v>
      </c>
      <c r="Y241" s="5">
        <v>8.3999999999999995E-5</v>
      </c>
      <c r="Z241" s="5">
        <v>8.1609733333295992E-2</v>
      </c>
      <c r="AA241" s="10">
        <f t="shared" si="229"/>
        <v>25.157380952380954</v>
      </c>
      <c r="AB241" s="10">
        <f t="shared" si="230"/>
        <v>0.31585291123809522</v>
      </c>
      <c r="AC241" s="5">
        <f t="shared" si="231"/>
        <v>3.2376492195074826</v>
      </c>
      <c r="AD241" s="5">
        <f t="shared" si="250"/>
        <v>3.9179382609497404</v>
      </c>
      <c r="AE241" s="5">
        <f t="shared" si="232"/>
        <v>7.7278311818486154</v>
      </c>
      <c r="AG241" s="5">
        <v>32768</v>
      </c>
      <c r="AH241" s="5">
        <v>100000</v>
      </c>
      <c r="AI241" s="5">
        <v>999950</v>
      </c>
      <c r="AJ241" s="10">
        <f t="shared" si="233"/>
        <v>1999900</v>
      </c>
      <c r="AK241" s="5">
        <v>229.71087600000001</v>
      </c>
      <c r="AL241" s="10">
        <f t="shared" si="234"/>
        <v>1837.6870080000001</v>
      </c>
      <c r="AM241" s="5">
        <f t="shared" si="235"/>
        <v>13.9994</v>
      </c>
      <c r="AN241" s="5">
        <f t="shared" si="236"/>
        <v>13107200</v>
      </c>
      <c r="AO241" s="11">
        <f t="shared" si="237"/>
        <v>1088.2701957916872</v>
      </c>
      <c r="AP241" s="11">
        <f t="shared" si="214"/>
        <v>1.3333333333333333</v>
      </c>
      <c r="AQ241" s="6">
        <f t="shared" si="238"/>
        <v>0</v>
      </c>
      <c r="AR241" s="6">
        <f t="shared" si="239"/>
        <v>5.2081857976849627E-7</v>
      </c>
      <c r="AS241" s="5">
        <f t="shared" si="240"/>
        <v>5.2081857976849627E-7</v>
      </c>
      <c r="AT241" s="5">
        <f t="shared" si="241"/>
        <v>5.2081857976849627E-7</v>
      </c>
      <c r="AU241" s="6">
        <f t="shared" si="242"/>
        <v>7.8243835396030418E-3</v>
      </c>
      <c r="AV241" s="6">
        <f t="shared" si="243"/>
        <v>1.2565467091675914E-5</v>
      </c>
      <c r="AW241" s="6">
        <f t="shared" si="244"/>
        <v>0.35197157062972767</v>
      </c>
      <c r="AX241" s="5">
        <f t="shared" si="245"/>
        <v>0.35980851963642241</v>
      </c>
      <c r="AY241" s="5">
        <v>3.9399999999999998E-4</v>
      </c>
      <c r="AZ241" s="5">
        <v>0.36077505454556197</v>
      </c>
      <c r="BA241" s="10">
        <f t="shared" si="246"/>
        <v>5.0758883248730964</v>
      </c>
      <c r="BB241" s="10">
        <f t="shared" si="247"/>
        <v>3.7313441786802029E-2</v>
      </c>
      <c r="BC241" s="5">
        <f t="shared" si="248"/>
        <v>99.867812543205972</v>
      </c>
      <c r="BD241" s="5">
        <f t="shared" si="251"/>
        <v>99.867812543205972</v>
      </c>
      <c r="BE241" s="5">
        <f t="shared" si="249"/>
        <v>0.26790513838519769</v>
      </c>
    </row>
    <row r="242" spans="7:57">
      <c r="G242" s="5">
        <v>131072</v>
      </c>
      <c r="H242" s="5">
        <v>51448</v>
      </c>
      <c r="I242" s="5">
        <v>1056610</v>
      </c>
      <c r="J242" s="10">
        <f t="shared" si="216"/>
        <v>2113220</v>
      </c>
      <c r="K242" s="5">
        <v>419.28144099999997</v>
      </c>
      <c r="L242" s="10">
        <f t="shared" si="217"/>
        <v>3354.2515279999998</v>
      </c>
      <c r="M242" s="5">
        <f t="shared" si="218"/>
        <v>13.70828</v>
      </c>
      <c r="N242" s="5">
        <f t="shared" si="219"/>
        <v>13107200</v>
      </c>
      <c r="O242" s="11">
        <f t="shared" si="220"/>
        <v>630.01238349588675</v>
      </c>
      <c r="P242" s="11">
        <f t="shared" si="215"/>
        <v>1.3333333333333333</v>
      </c>
      <c r="Q242" s="6">
        <f t="shared" si="221"/>
        <v>8.671962534438628E-5</v>
      </c>
      <c r="R242" s="6">
        <f t="shared" si="222"/>
        <v>5.7795523816317662E-7</v>
      </c>
      <c r="S242" s="5">
        <f t="shared" si="223"/>
        <v>8.7297580582549458E-5</v>
      </c>
      <c r="T242" s="5">
        <f t="shared" si="224"/>
        <v>8.671962534438628E-5</v>
      </c>
      <c r="U242" s="6">
        <f t="shared" si="225"/>
        <v>0</v>
      </c>
      <c r="V242" s="6">
        <f t="shared" si="226"/>
        <v>4.0999450054585781E-5</v>
      </c>
      <c r="W242" s="6">
        <f t="shared" si="227"/>
        <v>7.5262533448192684E-2</v>
      </c>
      <c r="X242" s="5">
        <f t="shared" si="228"/>
        <v>7.5303532898247275E-2</v>
      </c>
      <c r="Y242" s="5">
        <v>8.3999999999999995E-5</v>
      </c>
      <c r="Z242" s="5">
        <v>8.1074933333351987E-2</v>
      </c>
      <c r="AA242" s="10">
        <f t="shared" si="229"/>
        <v>25.157380952380954</v>
      </c>
      <c r="AB242" s="10">
        <f t="shared" si="230"/>
        <v>0.31945252647619043</v>
      </c>
      <c r="AC242" s="5">
        <f t="shared" si="231"/>
        <v>3.2376492195074826</v>
      </c>
      <c r="AD242" s="5">
        <f t="shared" si="250"/>
        <v>3.925691169701742</v>
      </c>
      <c r="AE242" s="5">
        <f t="shared" si="232"/>
        <v>7.1186002847202072</v>
      </c>
      <c r="AG242" s="5">
        <v>131072</v>
      </c>
      <c r="AH242" s="5">
        <v>60098</v>
      </c>
      <c r="AI242" s="5">
        <v>1079986</v>
      </c>
      <c r="AJ242" s="10">
        <f t="shared" si="233"/>
        <v>2159972</v>
      </c>
      <c r="AK242" s="5">
        <v>453.11663099999998</v>
      </c>
      <c r="AL242" s="10">
        <f t="shared" si="234"/>
        <v>3624.9330479999999</v>
      </c>
      <c r="AM242" s="5">
        <f t="shared" si="235"/>
        <v>14.161792</v>
      </c>
      <c r="AN242" s="5">
        <f t="shared" si="236"/>
        <v>13107200</v>
      </c>
      <c r="AO242" s="11">
        <f t="shared" si="237"/>
        <v>595.86535017294477</v>
      </c>
      <c r="AP242" s="11"/>
      <c r="AQ242" s="6">
        <f t="shared" si="238"/>
        <v>0</v>
      </c>
      <c r="AR242" s="6">
        <f t="shared" si="239"/>
        <v>1.0273416928979269E-6</v>
      </c>
      <c r="AS242" s="5">
        <f t="shared" si="240"/>
        <v>1.0273416928979269E-6</v>
      </c>
      <c r="AT242" s="5">
        <f t="shared" si="241"/>
        <v>1.0273416928979269E-6</v>
      </c>
      <c r="AU242" s="6">
        <f t="shared" si="242"/>
        <v>8.4506472137624196E-3</v>
      </c>
      <c r="AV242" s="6">
        <f t="shared" si="243"/>
        <v>2.4786036319506081E-5</v>
      </c>
      <c r="AW242" s="6">
        <f t="shared" si="244"/>
        <v>9.6479516822361902E-2</v>
      </c>
      <c r="AX242" s="5">
        <f t="shared" si="245"/>
        <v>0.10495495007244382</v>
      </c>
      <c r="AY242" s="5">
        <v>1.08E-4</v>
      </c>
      <c r="AZ242" s="5">
        <v>0.1030968</v>
      </c>
      <c r="BA242" s="10">
        <f t="shared" si="246"/>
        <v>19.999740740740741</v>
      </c>
      <c r="BB242" s="10">
        <f t="shared" si="247"/>
        <v>0.26851355911111108</v>
      </c>
      <c r="BC242" s="5">
        <f t="shared" si="248"/>
        <v>99.048757691761182</v>
      </c>
      <c r="BD242" s="5">
        <f t="shared" si="251"/>
        <v>99.048757691761182</v>
      </c>
      <c r="BE242" s="5">
        <f t="shared" si="249"/>
        <v>1.8023353512852169</v>
      </c>
    </row>
    <row r="243" spans="7:57">
      <c r="G243" s="5">
        <v>32768</v>
      </c>
      <c r="H243" s="5">
        <v>100000</v>
      </c>
      <c r="I243" s="5">
        <v>999950</v>
      </c>
      <c r="J243" s="10">
        <f t="shared" si="216"/>
        <v>1999900</v>
      </c>
      <c r="K243" s="5">
        <v>218.13378900000001</v>
      </c>
      <c r="L243" s="10">
        <f t="shared" si="217"/>
        <v>1745.0703120000001</v>
      </c>
      <c r="M243" s="5">
        <f t="shared" si="218"/>
        <v>13.9994</v>
      </c>
      <c r="N243" s="5">
        <f t="shared" si="219"/>
        <v>13107200</v>
      </c>
      <c r="O243" s="11">
        <f t="shared" si="220"/>
        <v>1146.0283211786139</v>
      </c>
      <c r="P243" s="11">
        <f t="shared" si="215"/>
        <v>1.3333333333333333</v>
      </c>
      <c r="Q243" s="6">
        <f t="shared" si="221"/>
        <v>8.2069343810033086E-5</v>
      </c>
      <c r="R243" s="6">
        <f t="shared" si="222"/>
        <v>3.0068482323531019E-7</v>
      </c>
      <c r="S243" s="5">
        <f t="shared" si="223"/>
        <v>8.237002863326839E-5</v>
      </c>
      <c r="T243" s="5">
        <f t="shared" si="224"/>
        <v>8.2069343810033086E-5</v>
      </c>
      <c r="U243" s="6">
        <f t="shared" si="225"/>
        <v>0</v>
      </c>
      <c r="V243" s="6">
        <f t="shared" si="226"/>
        <v>2.1330220021169633E-5</v>
      </c>
      <c r="W243" s="6">
        <f t="shared" si="227"/>
        <v>0.34495327830421646</v>
      </c>
      <c r="X243" s="5">
        <f t="shared" si="228"/>
        <v>0.34497460852423761</v>
      </c>
      <c r="Y243" s="5">
        <v>3.8499999999999998E-4</v>
      </c>
      <c r="Z243" s="5">
        <v>0.35181684999999996</v>
      </c>
      <c r="AA243" s="10">
        <f t="shared" si="229"/>
        <v>5.1945454545454552</v>
      </c>
      <c r="AB243" s="10">
        <f t="shared" si="230"/>
        <v>3.6261201288311687E-2</v>
      </c>
      <c r="AC243" s="5">
        <f t="shared" si="231"/>
        <v>78.683287322069333</v>
      </c>
      <c r="AD243" s="5">
        <f t="shared" si="250"/>
        <v>78.605187367982239</v>
      </c>
      <c r="AE243" s="5">
        <f t="shared" si="232"/>
        <v>1.9448305206991496</v>
      </c>
      <c r="AG243" s="5">
        <v>262144</v>
      </c>
      <c r="AH243" s="5">
        <v>23052</v>
      </c>
      <c r="AI243" s="5">
        <v>1143140</v>
      </c>
      <c r="AJ243" s="10">
        <f t="shared" si="233"/>
        <v>2286280</v>
      </c>
      <c r="AK243" s="5">
        <v>376.07373000000001</v>
      </c>
      <c r="AL243" s="10">
        <f t="shared" si="234"/>
        <v>3008.5898400000001</v>
      </c>
      <c r="AM243" s="5">
        <f t="shared" si="235"/>
        <v>14.17872</v>
      </c>
      <c r="AN243" s="5">
        <f t="shared" si="236"/>
        <v>13107200</v>
      </c>
      <c r="AO243" s="11">
        <f t="shared" si="237"/>
        <v>759.91747682030325</v>
      </c>
      <c r="AP243" s="11">
        <f t="shared" ref="AP243:AP279" si="252">4/3</f>
        <v>1.3333333333333333</v>
      </c>
      <c r="AQ243" s="6">
        <f t="shared" si="238"/>
        <v>0</v>
      </c>
      <c r="AR243" s="6">
        <f t="shared" si="239"/>
        <v>8.5266396331552416E-7</v>
      </c>
      <c r="AS243" s="5">
        <f t="shared" si="240"/>
        <v>8.5266396331552416E-7</v>
      </c>
      <c r="AT243" s="5">
        <f t="shared" si="241"/>
        <v>8.5266396331552416E-7</v>
      </c>
      <c r="AU243" s="6">
        <f t="shared" si="242"/>
        <v>8.9448130401138283E-3</v>
      </c>
      <c r="AV243" s="6">
        <f t="shared" si="243"/>
        <v>2.0571694996099411E-5</v>
      </c>
      <c r="AW243" s="6">
        <f t="shared" si="244"/>
        <v>6.2533020162641964E-2</v>
      </c>
      <c r="AX243" s="5">
        <f t="shared" si="245"/>
        <v>7.1498404897751888E-2</v>
      </c>
      <c r="AY243" s="5">
        <v>6.9999999999999994E-5</v>
      </c>
      <c r="AZ243" s="5">
        <v>6.827305882354999E-2</v>
      </c>
      <c r="BA243" s="10">
        <f t="shared" si="246"/>
        <v>32.661142857142863</v>
      </c>
      <c r="BB243" s="10">
        <f t="shared" si="247"/>
        <v>0.34383883885714295</v>
      </c>
      <c r="BC243" s="5">
        <f t="shared" si="248"/>
        <v>98.781908623834966</v>
      </c>
      <c r="BD243" s="5">
        <f t="shared" si="251"/>
        <v>98.781908623834966</v>
      </c>
      <c r="BE243" s="5">
        <f t="shared" si="249"/>
        <v>4.7241856887322493</v>
      </c>
    </row>
    <row r="244" spans="7:57">
      <c r="G244" s="5">
        <v>131072</v>
      </c>
      <c r="H244" s="5">
        <v>100000</v>
      </c>
      <c r="I244" s="5">
        <v>1000823</v>
      </c>
      <c r="J244" s="10">
        <f t="shared" si="216"/>
        <v>2001646</v>
      </c>
      <c r="K244" s="5">
        <v>176.43021400000001</v>
      </c>
      <c r="L244" s="10">
        <f t="shared" si="217"/>
        <v>1411.4417120000001</v>
      </c>
      <c r="M244" s="5">
        <f t="shared" si="218"/>
        <v>14.009876</v>
      </c>
      <c r="N244" s="5">
        <f t="shared" si="219"/>
        <v>13107200</v>
      </c>
      <c r="O244" s="11">
        <f t="shared" si="220"/>
        <v>1418.1570397006942</v>
      </c>
      <c r="P244" s="11">
        <f t="shared" si="215"/>
        <v>1.3333333333333333</v>
      </c>
      <c r="Q244" s="6">
        <f t="shared" si="221"/>
        <v>8.2140993929685229E-5</v>
      </c>
      <c r="R244" s="6">
        <f t="shared" si="222"/>
        <v>2.4319885494657571E-7</v>
      </c>
      <c r="S244" s="5">
        <f t="shared" si="223"/>
        <v>8.2384192784631808E-5</v>
      </c>
      <c r="T244" s="5">
        <f t="shared" si="224"/>
        <v>8.2140993929685229E-5</v>
      </c>
      <c r="U244" s="6">
        <f t="shared" si="225"/>
        <v>0</v>
      </c>
      <c r="V244" s="6">
        <f t="shared" si="226"/>
        <v>1.7252234512838555E-5</v>
      </c>
      <c r="W244" s="6">
        <f t="shared" si="227"/>
        <v>0.11558174779543876</v>
      </c>
      <c r="X244" s="5">
        <f t="shared" si="228"/>
        <v>0.11559900002995159</v>
      </c>
      <c r="Y244" s="5">
        <v>1.2899999999999999E-4</v>
      </c>
      <c r="Z244" s="5">
        <v>0.12413411999999999</v>
      </c>
      <c r="AA244" s="10">
        <f t="shared" si="229"/>
        <v>15.51663565891473</v>
      </c>
      <c r="AB244" s="10">
        <f t="shared" si="230"/>
        <v>8.7531268961240319E-2</v>
      </c>
      <c r="AC244" s="5">
        <f t="shared" si="231"/>
        <v>36.324810907220751</v>
      </c>
      <c r="AD244" s="5">
        <f t="shared" si="250"/>
        <v>36.136284663076111</v>
      </c>
      <c r="AE244" s="5">
        <f t="shared" si="232"/>
        <v>6.8757243939445472</v>
      </c>
      <c r="AG244" s="5">
        <v>262144</v>
      </c>
      <c r="AH244" s="5">
        <v>25503</v>
      </c>
      <c r="AI244" s="5">
        <v>1140977</v>
      </c>
      <c r="AJ244" s="10">
        <f t="shared" si="233"/>
        <v>2281954</v>
      </c>
      <c r="AK244" s="5">
        <v>351.17747100000003</v>
      </c>
      <c r="AL244" s="10">
        <f t="shared" si="234"/>
        <v>2809.4197680000002</v>
      </c>
      <c r="AM244" s="5">
        <f t="shared" si="235"/>
        <v>14.201784</v>
      </c>
      <c r="AN244" s="5">
        <f t="shared" si="236"/>
        <v>13107200</v>
      </c>
      <c r="AO244" s="11">
        <f t="shared" si="237"/>
        <v>812.25099431278716</v>
      </c>
      <c r="AP244" s="11">
        <f t="shared" si="252"/>
        <v>1.3333333333333333</v>
      </c>
      <c r="AQ244" s="6">
        <f t="shared" si="238"/>
        <v>0</v>
      </c>
      <c r="AR244" s="6">
        <f t="shared" si="239"/>
        <v>7.9621720520064659E-7</v>
      </c>
      <c r="AS244" s="5">
        <f t="shared" si="240"/>
        <v>7.9621720520064659E-7</v>
      </c>
      <c r="AT244" s="5">
        <f t="shared" si="241"/>
        <v>7.9621720520064659E-7</v>
      </c>
      <c r="AU244" s="6">
        <f t="shared" si="242"/>
        <v>8.9278880522682749E-3</v>
      </c>
      <c r="AV244" s="6">
        <f t="shared" si="243"/>
        <v>1.9209839046491088E-5</v>
      </c>
      <c r="AW244" s="6">
        <f t="shared" si="244"/>
        <v>6.5213006741040913E-2</v>
      </c>
      <c r="AX244" s="5">
        <f t="shared" si="245"/>
        <v>7.4160104632355672E-2</v>
      </c>
      <c r="AY244" s="5">
        <v>7.2999999999999999E-5</v>
      </c>
      <c r="AZ244" s="5">
        <v>7.1129911764693007E-2</v>
      </c>
      <c r="BA244" s="10">
        <f t="shared" si="246"/>
        <v>31.259643835616441</v>
      </c>
      <c r="BB244" s="10">
        <f t="shared" si="247"/>
        <v>0.30788161841095896</v>
      </c>
      <c r="BC244" s="5">
        <f t="shared" si="248"/>
        <v>98.909291499725143</v>
      </c>
      <c r="BD244" s="5">
        <f t="shared" si="251"/>
        <v>98.909291499725143</v>
      </c>
      <c r="BE244" s="5">
        <f t="shared" si="249"/>
        <v>4.2600824217059863</v>
      </c>
    </row>
    <row r="245" spans="7:57">
      <c r="G245" s="5">
        <v>131072</v>
      </c>
      <c r="H245" s="5">
        <v>60098</v>
      </c>
      <c r="I245" s="5">
        <v>1079986</v>
      </c>
      <c r="J245" s="10">
        <f t="shared" si="216"/>
        <v>2159972</v>
      </c>
      <c r="K245" s="5">
        <v>581.05407700000001</v>
      </c>
      <c r="L245" s="10">
        <f t="shared" si="217"/>
        <v>4648.4326160000001</v>
      </c>
      <c r="M245" s="5">
        <f t="shared" si="218"/>
        <v>14.161792</v>
      </c>
      <c r="N245" s="5">
        <f t="shared" si="219"/>
        <v>13107200</v>
      </c>
      <c r="O245" s="11">
        <f t="shared" si="220"/>
        <v>464.66673359216441</v>
      </c>
      <c r="P245" s="11">
        <f t="shared" ref="P245:P276" si="253">4/3</f>
        <v>1.3333333333333333</v>
      </c>
      <c r="Q245" s="6">
        <f t="shared" si="221"/>
        <v>8.8638174252735031E-5</v>
      </c>
      <c r="R245" s="6">
        <f t="shared" si="222"/>
        <v>8.0094946882759779E-7</v>
      </c>
      <c r="S245" s="5">
        <f t="shared" si="223"/>
        <v>8.9439123721562626E-5</v>
      </c>
      <c r="T245" s="5">
        <f t="shared" si="224"/>
        <v>8.8638174252735031E-5</v>
      </c>
      <c r="U245" s="6">
        <f t="shared" si="225"/>
        <v>0</v>
      </c>
      <c r="V245" s="6">
        <f t="shared" si="226"/>
        <v>5.6818392801161318E-5</v>
      </c>
      <c r="W245" s="6">
        <f t="shared" si="227"/>
        <v>9.2286201728141032E-2</v>
      </c>
      <c r="X245" s="5">
        <f t="shared" si="228"/>
        <v>9.2343020120942199E-2</v>
      </c>
      <c r="Y245" s="5">
        <v>1.03E-4</v>
      </c>
      <c r="Z245" s="5">
        <v>9.8056858333298996E-2</v>
      </c>
      <c r="AA245" s="10">
        <f t="shared" si="229"/>
        <v>20.970601941747574</v>
      </c>
      <c r="AB245" s="10">
        <f t="shared" si="230"/>
        <v>0.36104330998058254</v>
      </c>
      <c r="AC245" s="5">
        <f t="shared" si="231"/>
        <v>13.943520142975697</v>
      </c>
      <c r="AD245" s="5">
        <f t="shared" si="250"/>
        <v>13.165899299453759</v>
      </c>
      <c r="AE245" s="5">
        <f t="shared" si="232"/>
        <v>5.827066366877923</v>
      </c>
      <c r="AG245" s="5">
        <v>262144</v>
      </c>
      <c r="AH245" s="5">
        <v>9506</v>
      </c>
      <c r="AI245" s="5">
        <v>1173746</v>
      </c>
      <c r="AJ245" s="10">
        <f t="shared" si="233"/>
        <v>2347492</v>
      </c>
      <c r="AK245" s="5">
        <v>373.85093699999999</v>
      </c>
      <c r="AL245" s="10">
        <f t="shared" si="234"/>
        <v>2990.8074959999999</v>
      </c>
      <c r="AM245" s="5">
        <f t="shared" si="235"/>
        <v>14.275072</v>
      </c>
      <c r="AN245" s="5">
        <f t="shared" si="236"/>
        <v>13107200</v>
      </c>
      <c r="AO245" s="11">
        <f t="shared" si="237"/>
        <v>784.90240616944072</v>
      </c>
      <c r="AP245" s="11">
        <f t="shared" si="252"/>
        <v>1.3333333333333333</v>
      </c>
      <c r="AQ245" s="6">
        <f t="shared" si="238"/>
        <v>0</v>
      </c>
      <c r="AR245" s="6">
        <f t="shared" si="239"/>
        <v>8.4762427205867937E-7</v>
      </c>
      <c r="AS245" s="5">
        <f t="shared" si="240"/>
        <v>8.4762427205867937E-7</v>
      </c>
      <c r="AT245" s="5">
        <f t="shared" si="241"/>
        <v>8.4762427205867937E-7</v>
      </c>
      <c r="AU245" s="6">
        <f t="shared" si="242"/>
        <v>9.1842980969797615E-3</v>
      </c>
      <c r="AV245" s="6">
        <f t="shared" si="243"/>
        <v>2.0450105488543365E-5</v>
      </c>
      <c r="AW245" s="6">
        <f t="shared" si="244"/>
        <v>5.8066375865310403E-2</v>
      </c>
      <c r="AX245" s="5">
        <f t="shared" si="245"/>
        <v>6.7271124067778715E-2</v>
      </c>
      <c r="AY245" s="5">
        <v>6.4999999999999994E-5</v>
      </c>
      <c r="AZ245" s="5">
        <v>6.3262062499999994E-2</v>
      </c>
      <c r="BA245" s="10">
        <f t="shared" si="246"/>
        <v>36.115261538461539</v>
      </c>
      <c r="BB245" s="10">
        <f t="shared" si="247"/>
        <v>0.36809938412307691</v>
      </c>
      <c r="BC245" s="5">
        <f t="shared" si="248"/>
        <v>98.695962658371272</v>
      </c>
      <c r="BD245" s="5">
        <f t="shared" si="251"/>
        <v>98.695962658371272</v>
      </c>
      <c r="BE245" s="5">
        <f t="shared" si="249"/>
        <v>6.337228679160944</v>
      </c>
    </row>
    <row r="246" spans="7:57">
      <c r="G246" s="5">
        <v>262144</v>
      </c>
      <c r="H246" s="5">
        <v>23052</v>
      </c>
      <c r="I246" s="5">
        <v>1143140</v>
      </c>
      <c r="J246" s="10">
        <f t="shared" si="216"/>
        <v>2286280</v>
      </c>
      <c r="K246" s="5">
        <v>503.53841</v>
      </c>
      <c r="L246" s="10">
        <f t="shared" si="217"/>
        <v>4028.30728</v>
      </c>
      <c r="M246" s="5">
        <f t="shared" si="218"/>
        <v>14.17872</v>
      </c>
      <c r="N246" s="5">
        <f t="shared" si="219"/>
        <v>13107200</v>
      </c>
      <c r="O246" s="11">
        <f t="shared" si="220"/>
        <v>567.55352585714365</v>
      </c>
      <c r="P246" s="11">
        <f t="shared" si="253"/>
        <v>1.3333333333333333</v>
      </c>
      <c r="Q246" s="6">
        <f t="shared" si="221"/>
        <v>9.3821440755038974E-5</v>
      </c>
      <c r="R246" s="6">
        <f t="shared" si="222"/>
        <v>6.940986011251982E-7</v>
      </c>
      <c r="S246" s="5">
        <f t="shared" si="223"/>
        <v>9.4515539356164168E-5</v>
      </c>
      <c r="T246" s="5">
        <f t="shared" si="224"/>
        <v>9.3821440755038974E-5</v>
      </c>
      <c r="U246" s="6">
        <f t="shared" si="225"/>
        <v>0</v>
      </c>
      <c r="V246" s="6">
        <f t="shared" si="226"/>
        <v>4.9238520651240889E-5</v>
      </c>
      <c r="W246" s="6">
        <f t="shared" si="227"/>
        <v>6.2718777873493906E-2</v>
      </c>
      <c r="X246" s="5">
        <f t="shared" si="228"/>
        <v>6.2768016394145143E-2</v>
      </c>
      <c r="Y246" s="5">
        <v>6.9999999999999994E-5</v>
      </c>
      <c r="Z246" s="5">
        <v>6.7944624999999995E-2</v>
      </c>
      <c r="AA246" s="10">
        <f t="shared" si="229"/>
        <v>32.661142857142863</v>
      </c>
      <c r="AB246" s="10">
        <f t="shared" si="230"/>
        <v>0.46037797485714294</v>
      </c>
      <c r="AC246" s="5">
        <f t="shared" si="231"/>
        <v>34.030629650055687</v>
      </c>
      <c r="AD246" s="5">
        <f t="shared" si="250"/>
        <v>35.022199080234543</v>
      </c>
      <c r="AE246" s="5">
        <f t="shared" si="232"/>
        <v>7.6188640467952427</v>
      </c>
      <c r="AG246" s="5">
        <v>131072</v>
      </c>
      <c r="AH246" s="5">
        <v>23052</v>
      </c>
      <c r="AI246" s="5">
        <v>1154814</v>
      </c>
      <c r="AJ246" s="10">
        <f t="shared" si="233"/>
        <v>2309628</v>
      </c>
      <c r="AK246" s="5">
        <v>310.30609099999998</v>
      </c>
      <c r="AL246" s="10">
        <f t="shared" si="234"/>
        <v>2482.4487279999998</v>
      </c>
      <c r="AM246" s="5">
        <f t="shared" si="235"/>
        <v>14.318808000000001</v>
      </c>
      <c r="AN246" s="5">
        <f t="shared" si="236"/>
        <v>13107200</v>
      </c>
      <c r="AO246" s="11">
        <f t="shared" si="237"/>
        <v>930.38296177047982</v>
      </c>
      <c r="AP246" s="11">
        <f t="shared" si="252"/>
        <v>1.3333333333333333</v>
      </c>
      <c r="AQ246" s="6">
        <f t="shared" si="238"/>
        <v>0</v>
      </c>
      <c r="AR246" s="6">
        <f t="shared" si="239"/>
        <v>7.0355039527224536E-7</v>
      </c>
      <c r="AS246" s="5">
        <f t="shared" si="240"/>
        <v>7.0355039527224536E-7</v>
      </c>
      <c r="AT246" s="5">
        <f t="shared" si="241"/>
        <v>7.0355039527224536E-7</v>
      </c>
      <c r="AU246" s="6">
        <f t="shared" si="242"/>
        <v>9.0361594608761916E-3</v>
      </c>
      <c r="AV246" s="6">
        <f t="shared" si="243"/>
        <v>1.697412435450854E-5</v>
      </c>
      <c r="AW246" s="6">
        <f t="shared" si="244"/>
        <v>7.5932953054636695E-2</v>
      </c>
      <c r="AX246" s="5">
        <f t="shared" si="245"/>
        <v>8.4986086639867398E-2</v>
      </c>
      <c r="AY246" s="5">
        <v>8.5000000000000006E-5</v>
      </c>
      <c r="AZ246" s="5">
        <v>8.1379944444434998E-2</v>
      </c>
      <c r="BA246" s="10">
        <f t="shared" si="246"/>
        <v>27.172094117647056</v>
      </c>
      <c r="BB246" s="10">
        <f t="shared" si="247"/>
        <v>0.23364223322352937</v>
      </c>
      <c r="BC246" s="5">
        <f t="shared" si="248"/>
        <v>99.172293652620894</v>
      </c>
      <c r="BD246" s="5">
        <f t="shared" si="251"/>
        <v>99.172293652620894</v>
      </c>
      <c r="BE246" s="5">
        <f t="shared" si="249"/>
        <v>4.4312418987882438</v>
      </c>
    </row>
    <row r="247" spans="7:57">
      <c r="G247" s="5">
        <v>262144</v>
      </c>
      <c r="H247" s="5">
        <v>25503</v>
      </c>
      <c r="I247" s="5">
        <v>1140977</v>
      </c>
      <c r="J247" s="10">
        <f t="shared" si="216"/>
        <v>2281954</v>
      </c>
      <c r="K247" s="5">
        <v>517.37278000000003</v>
      </c>
      <c r="L247" s="10">
        <f t="shared" si="217"/>
        <v>4138.9822400000003</v>
      </c>
      <c r="M247" s="5">
        <f t="shared" si="218"/>
        <v>14.201784</v>
      </c>
      <c r="N247" s="5">
        <f t="shared" si="219"/>
        <v>13107200</v>
      </c>
      <c r="O247" s="11">
        <f t="shared" si="220"/>
        <v>551.33215551077114</v>
      </c>
      <c r="P247" s="11">
        <f t="shared" si="253"/>
        <v>1.3333333333333333</v>
      </c>
      <c r="Q247" s="6">
        <f t="shared" si="221"/>
        <v>9.3643915888134537E-5</v>
      </c>
      <c r="R247" s="6">
        <f t="shared" si="222"/>
        <v>7.1316848074857873E-7</v>
      </c>
      <c r="S247" s="5">
        <f t="shared" si="223"/>
        <v>9.4357084368883114E-5</v>
      </c>
      <c r="T247" s="5">
        <f t="shared" si="224"/>
        <v>9.3643915888134537E-5</v>
      </c>
      <c r="U247" s="6">
        <f t="shared" si="225"/>
        <v>0</v>
      </c>
      <c r="V247" s="6">
        <f t="shared" si="226"/>
        <v>5.0591314995056511E-5</v>
      </c>
      <c r="W247" s="6">
        <f t="shared" si="227"/>
        <v>6.4510742955593739E-2</v>
      </c>
      <c r="X247" s="5">
        <f t="shared" si="228"/>
        <v>6.4561334270588799E-2</v>
      </c>
      <c r="Y247" s="5">
        <v>7.2000000000000002E-5</v>
      </c>
      <c r="Z247" s="5">
        <v>6.9799764705911996E-2</v>
      </c>
      <c r="AA247" s="10">
        <f t="shared" si="229"/>
        <v>31.693805555555553</v>
      </c>
      <c r="AB247" s="10">
        <f t="shared" si="230"/>
        <v>0.45988691555555561</v>
      </c>
      <c r="AC247" s="5">
        <f t="shared" si="231"/>
        <v>30.060994289075744</v>
      </c>
      <c r="AD247" s="5">
        <f t="shared" si="250"/>
        <v>31.051506067893207</v>
      </c>
      <c r="AE247" s="5">
        <f t="shared" si="232"/>
        <v>7.5049399627553539</v>
      </c>
      <c r="AG247" s="5">
        <v>262144</v>
      </c>
      <c r="AH247" s="5">
        <v>37762</v>
      </c>
      <c r="AI247" s="5">
        <v>1162244</v>
      </c>
      <c r="AJ247" s="10">
        <f t="shared" si="233"/>
        <v>2324488</v>
      </c>
      <c r="AK247" s="5">
        <v>432.01883299999997</v>
      </c>
      <c r="AL247" s="10">
        <f t="shared" si="234"/>
        <v>3456.1506639999998</v>
      </c>
      <c r="AM247" s="5">
        <f t="shared" si="235"/>
        <v>14.702168</v>
      </c>
      <c r="AN247" s="5">
        <f t="shared" si="236"/>
        <v>13107200</v>
      </c>
      <c r="AO247" s="11">
        <f t="shared" si="237"/>
        <v>672.56558697291791</v>
      </c>
      <c r="AP247" s="11">
        <f t="shared" si="252"/>
        <v>1.3333333333333333</v>
      </c>
      <c r="AQ247" s="6">
        <f t="shared" si="238"/>
        <v>0</v>
      </c>
      <c r="AR247" s="6">
        <f t="shared" si="239"/>
        <v>9.7950710455826718E-7</v>
      </c>
      <c r="AS247" s="5">
        <f t="shared" si="240"/>
        <v>9.7950710455826718E-7</v>
      </c>
      <c r="AT247" s="5">
        <f t="shared" si="241"/>
        <v>9.7950710455826718E-7</v>
      </c>
      <c r="AU247" s="6">
        <f t="shared" si="242"/>
        <v>9.0942975374792723E-3</v>
      </c>
      <c r="AV247" s="6">
        <f t="shared" si="243"/>
        <v>2.3631960852588153E-5</v>
      </c>
      <c r="AW247" s="6">
        <f t="shared" si="244"/>
        <v>6.3426349022108294E-2</v>
      </c>
      <c r="AX247" s="5">
        <f t="shared" si="245"/>
        <v>7.2544278520440153E-2</v>
      </c>
      <c r="AY247" s="5">
        <v>7.1000000000000005E-5</v>
      </c>
      <c r="AZ247" s="5">
        <v>6.9343925000000001E-2</v>
      </c>
      <c r="BA247" s="10">
        <f t="shared" si="246"/>
        <v>32.739267605633799</v>
      </c>
      <c r="BB247" s="10">
        <f t="shared" si="247"/>
        <v>0.38942542692957743</v>
      </c>
      <c r="BC247" s="5">
        <f t="shared" si="248"/>
        <v>98.620412528791178</v>
      </c>
      <c r="BD247" s="5">
        <f t="shared" si="251"/>
        <v>98.620412528791178</v>
      </c>
      <c r="BE247" s="5">
        <f t="shared" si="249"/>
        <v>4.6151894638789948</v>
      </c>
    </row>
    <row r="248" spans="7:57">
      <c r="G248" s="5">
        <v>131072</v>
      </c>
      <c r="H248" s="5">
        <v>23052</v>
      </c>
      <c r="I248" s="5">
        <v>1154814</v>
      </c>
      <c r="J248" s="10">
        <f t="shared" si="216"/>
        <v>2309628</v>
      </c>
      <c r="K248" s="5">
        <v>376.60732300000001</v>
      </c>
      <c r="L248" s="10">
        <f t="shared" si="217"/>
        <v>3012.8585840000001</v>
      </c>
      <c r="M248" s="5">
        <f t="shared" si="218"/>
        <v>14.318808000000001</v>
      </c>
      <c r="N248" s="5">
        <f t="shared" si="219"/>
        <v>13107200</v>
      </c>
      <c r="O248" s="11">
        <f t="shared" si="220"/>
        <v>766.59024498044607</v>
      </c>
      <c r="P248" s="11">
        <f t="shared" si="253"/>
        <v>1.3333333333333333</v>
      </c>
      <c r="Q248" s="6">
        <f t="shared" si="221"/>
        <v>9.4779566180948596E-5</v>
      </c>
      <c r="R248" s="6">
        <f t="shared" si="222"/>
        <v>5.1913143243194829E-7</v>
      </c>
      <c r="S248" s="5">
        <f t="shared" si="223"/>
        <v>9.529869761338055E-5</v>
      </c>
      <c r="T248" s="5">
        <f t="shared" si="224"/>
        <v>9.4779566180948596E-5</v>
      </c>
      <c r="U248" s="6">
        <f t="shared" si="225"/>
        <v>0</v>
      </c>
      <c r="V248" s="6">
        <f t="shared" si="226"/>
        <v>3.682655996579099E-5</v>
      </c>
      <c r="W248" s="6">
        <f t="shared" si="227"/>
        <v>7.6158515989242601E-2</v>
      </c>
      <c r="X248" s="5">
        <f t="shared" si="228"/>
        <v>7.6195342549208386E-2</v>
      </c>
      <c r="Y248" s="5">
        <v>8.5000000000000006E-5</v>
      </c>
      <c r="Z248" s="5">
        <v>8.1032388888870016E-2</v>
      </c>
      <c r="AA248" s="10">
        <f t="shared" si="229"/>
        <v>27.172094117647056</v>
      </c>
      <c r="AB248" s="10">
        <f t="shared" si="230"/>
        <v>0.28356316084705885</v>
      </c>
      <c r="AC248" s="5">
        <f t="shared" si="231"/>
        <v>11.505371977586575</v>
      </c>
      <c r="AD248" s="5">
        <f t="shared" si="250"/>
        <v>12.116114839271228</v>
      </c>
      <c r="AE248" s="5">
        <f t="shared" si="232"/>
        <v>5.9692752564598388</v>
      </c>
      <c r="AG248" s="5">
        <v>131072</v>
      </c>
      <c r="AH248" s="5">
        <v>115967</v>
      </c>
      <c r="AI248" s="5">
        <v>1033473</v>
      </c>
      <c r="AJ248" s="10">
        <f t="shared" si="233"/>
        <v>2066946</v>
      </c>
      <c r="AK248" s="5">
        <v>416.72618899999998</v>
      </c>
      <c r="AL248" s="10">
        <f t="shared" si="234"/>
        <v>3333.8095119999998</v>
      </c>
      <c r="AM248" s="5">
        <f t="shared" si="235"/>
        <v>14.721016000000001</v>
      </c>
      <c r="AN248" s="5">
        <f t="shared" si="236"/>
        <v>13107200</v>
      </c>
      <c r="AO248" s="11">
        <f t="shared" si="237"/>
        <v>619.99523144920465</v>
      </c>
      <c r="AP248" s="11">
        <f t="shared" si="252"/>
        <v>1.3333333333333333</v>
      </c>
      <c r="AQ248" s="6">
        <f t="shared" si="238"/>
        <v>0</v>
      </c>
      <c r="AR248" s="6">
        <f t="shared" si="239"/>
        <v>9.4483441832034951E-7</v>
      </c>
      <c r="AS248" s="5">
        <f t="shared" si="240"/>
        <v>9.4483441832034951E-7</v>
      </c>
      <c r="AT248" s="5">
        <f t="shared" si="241"/>
        <v>9.4483441832034951E-7</v>
      </c>
      <c r="AU248" s="6">
        <f t="shared" si="242"/>
        <v>8.0866934644973996E-3</v>
      </c>
      <c r="AV248" s="6">
        <f t="shared" si="243"/>
        <v>2.2795434440461654E-5</v>
      </c>
      <c r="AW248" s="6">
        <f t="shared" si="244"/>
        <v>8.0399597351968263E-2</v>
      </c>
      <c r="AX248" s="5">
        <f t="shared" si="245"/>
        <v>8.850908625090613E-2</v>
      </c>
      <c r="AY248" s="5">
        <v>9.0000000000000006E-5</v>
      </c>
      <c r="AZ248" s="5">
        <v>8.8165800000000003E-2</v>
      </c>
      <c r="BA248" s="10">
        <f t="shared" si="246"/>
        <v>22.966066666666663</v>
      </c>
      <c r="BB248" s="10">
        <f t="shared" si="247"/>
        <v>0.29633862328888888</v>
      </c>
      <c r="BC248" s="5">
        <f t="shared" si="248"/>
        <v>98.950183979644052</v>
      </c>
      <c r="BD248" s="5">
        <f t="shared" si="251"/>
        <v>98.950183979644052</v>
      </c>
      <c r="BE248" s="5">
        <f t="shared" si="249"/>
        <v>0.38936441443975717</v>
      </c>
    </row>
    <row r="249" spans="7:57">
      <c r="G249" s="5">
        <v>131072</v>
      </c>
      <c r="H249" s="5">
        <v>35588</v>
      </c>
      <c r="I249" s="5">
        <v>1157900</v>
      </c>
      <c r="J249" s="10">
        <f t="shared" si="216"/>
        <v>2315800</v>
      </c>
      <c r="K249" s="5">
        <v>485.40840900000001</v>
      </c>
      <c r="L249" s="10">
        <f t="shared" si="217"/>
        <v>3883.267272</v>
      </c>
      <c r="M249" s="5">
        <f t="shared" si="218"/>
        <v>14.60656</v>
      </c>
      <c r="N249" s="5">
        <f t="shared" si="219"/>
        <v>13107200</v>
      </c>
      <c r="O249" s="11">
        <f t="shared" si="220"/>
        <v>596.35349250820252</v>
      </c>
      <c r="P249" s="11">
        <f t="shared" si="253"/>
        <v>1.3333333333333333</v>
      </c>
      <c r="Q249" s="6">
        <f t="shared" si="221"/>
        <v>9.503284483987931E-5</v>
      </c>
      <c r="R249" s="6">
        <f t="shared" si="222"/>
        <v>6.6910744239214648E-7</v>
      </c>
      <c r="S249" s="5">
        <f t="shared" si="223"/>
        <v>9.5701952282271454E-5</v>
      </c>
      <c r="T249" s="5">
        <f t="shared" si="224"/>
        <v>9.503284483987931E-5</v>
      </c>
      <c r="U249" s="6">
        <f t="shared" si="225"/>
        <v>0</v>
      </c>
      <c r="V249" s="6">
        <f t="shared" si="226"/>
        <v>4.7465677883108235E-5</v>
      </c>
      <c r="W249" s="6">
        <f t="shared" si="227"/>
        <v>7.3470568366092864E-2</v>
      </c>
      <c r="X249" s="5">
        <f t="shared" si="228"/>
        <v>7.3518034043975972E-2</v>
      </c>
      <c r="Y249" s="5">
        <v>8.2000000000000001E-5</v>
      </c>
      <c r="Z249" s="5">
        <v>7.8161488888898012E-2</v>
      </c>
      <c r="AA249" s="10">
        <f t="shared" si="229"/>
        <v>28.241463414634147</v>
      </c>
      <c r="AB249" s="10">
        <f t="shared" si="230"/>
        <v>0.37885534360975609</v>
      </c>
      <c r="AC249" s="5">
        <f t="shared" si="231"/>
        <v>15.89371321936501</v>
      </c>
      <c r="AD249" s="5">
        <f t="shared" si="250"/>
        <v>16.70969790520909</v>
      </c>
      <c r="AE249" s="5">
        <f t="shared" si="232"/>
        <v>5.9408474824762356</v>
      </c>
      <c r="AG249" s="5">
        <v>131072</v>
      </c>
      <c r="AH249" s="5">
        <v>53570</v>
      </c>
      <c r="AI249" s="5">
        <v>1148910</v>
      </c>
      <c r="AJ249" s="10">
        <f t="shared" si="233"/>
        <v>2297820</v>
      </c>
      <c r="AK249" s="5">
        <v>441.72718800000001</v>
      </c>
      <c r="AL249" s="10">
        <f t="shared" si="234"/>
        <v>3533.8175040000001</v>
      </c>
      <c r="AM249" s="5">
        <f t="shared" si="235"/>
        <v>14.858320000000001</v>
      </c>
      <c r="AN249" s="5">
        <f t="shared" si="236"/>
        <v>13107200</v>
      </c>
      <c r="AO249" s="11">
        <f t="shared" si="237"/>
        <v>650.23731344333737</v>
      </c>
      <c r="AP249" s="11">
        <f t="shared" si="252"/>
        <v>1.3333333333333333</v>
      </c>
      <c r="AQ249" s="6">
        <f t="shared" si="238"/>
        <v>0</v>
      </c>
      <c r="AR249" s="6">
        <f t="shared" si="239"/>
        <v>1.0015186512078408E-6</v>
      </c>
      <c r="AS249" s="5">
        <f t="shared" si="240"/>
        <v>1.0015186512078408E-6</v>
      </c>
      <c r="AT249" s="5">
        <f t="shared" si="241"/>
        <v>1.0015186512078408E-6</v>
      </c>
      <c r="AU249" s="6">
        <f t="shared" si="242"/>
        <v>8.9899619905848601E-3</v>
      </c>
      <c r="AV249" s="6">
        <f t="shared" si="243"/>
        <v>2.416301979673152E-5</v>
      </c>
      <c r="AW249" s="6">
        <f t="shared" si="244"/>
        <v>7.0572979897838797E-2</v>
      </c>
      <c r="AX249" s="5">
        <f t="shared" si="245"/>
        <v>7.9587104908220394E-2</v>
      </c>
      <c r="AY249" s="5">
        <v>7.8999999999999996E-5</v>
      </c>
      <c r="AZ249" s="5">
        <v>7.637324999999999E-2</v>
      </c>
      <c r="BA249" s="10">
        <f t="shared" si="246"/>
        <v>29.086329113924052</v>
      </c>
      <c r="BB249" s="10">
        <f t="shared" si="247"/>
        <v>0.35785493711392408</v>
      </c>
      <c r="BC249" s="5">
        <f t="shared" si="248"/>
        <v>98.732254871888813</v>
      </c>
      <c r="BD249" s="5">
        <f t="shared" si="251"/>
        <v>98.732254871888813</v>
      </c>
      <c r="BE249" s="5">
        <f t="shared" si="249"/>
        <v>4.2080897542273039</v>
      </c>
    </row>
    <row r="250" spans="7:57">
      <c r="G250" s="5">
        <v>131072</v>
      </c>
      <c r="H250" s="5">
        <v>115967</v>
      </c>
      <c r="I250" s="5">
        <v>1033473</v>
      </c>
      <c r="J250" s="10">
        <f t="shared" si="216"/>
        <v>2066946</v>
      </c>
      <c r="K250" s="5">
        <v>540.10182199999997</v>
      </c>
      <c r="L250" s="10">
        <f t="shared" si="217"/>
        <v>4320.8145759999998</v>
      </c>
      <c r="M250" s="5">
        <f t="shared" si="218"/>
        <v>14.721016000000001</v>
      </c>
      <c r="N250" s="5">
        <f t="shared" si="219"/>
        <v>13107200</v>
      </c>
      <c r="O250" s="11">
        <f t="shared" si="220"/>
        <v>478.36952121964885</v>
      </c>
      <c r="P250" s="11">
        <f t="shared" si="253"/>
        <v>1.3333333333333333</v>
      </c>
      <c r="Q250" s="6">
        <f t="shared" si="221"/>
        <v>8.4820691989985825E-5</v>
      </c>
      <c r="R250" s="6">
        <f t="shared" si="222"/>
        <v>7.4449915174369865E-7</v>
      </c>
      <c r="S250" s="5">
        <f t="shared" si="223"/>
        <v>8.5565191141729518E-5</v>
      </c>
      <c r="T250" s="5">
        <f t="shared" si="224"/>
        <v>8.4820691989985825E-5</v>
      </c>
      <c r="U250" s="6">
        <f t="shared" si="225"/>
        <v>0</v>
      </c>
      <c r="V250" s="6">
        <f t="shared" si="226"/>
        <v>5.2813875144737877E-5</v>
      </c>
      <c r="W250" s="6">
        <f t="shared" si="227"/>
        <v>6.9886638201893211E-2</v>
      </c>
      <c r="X250" s="5">
        <f t="shared" si="228"/>
        <v>6.9939452077037945E-2</v>
      </c>
      <c r="Y250" s="5">
        <v>7.7999999999999999E-5</v>
      </c>
      <c r="Z250" s="5">
        <v>7.7411099999999997E-2</v>
      </c>
      <c r="AA250" s="10">
        <f t="shared" si="229"/>
        <v>26.499307692307692</v>
      </c>
      <c r="AB250" s="10">
        <f t="shared" si="230"/>
        <v>0.44316046933333331</v>
      </c>
      <c r="AC250" s="5">
        <f t="shared" si="231"/>
        <v>8.7444769102382391</v>
      </c>
      <c r="AD250" s="5">
        <f t="shared" si="250"/>
        <v>9.698963002217333</v>
      </c>
      <c r="AE250" s="5">
        <f t="shared" si="232"/>
        <v>9.6519077018180237</v>
      </c>
      <c r="AG250" s="5">
        <v>65536</v>
      </c>
      <c r="AH250" s="5">
        <v>170998</v>
      </c>
      <c r="AI250" s="5">
        <v>958936</v>
      </c>
      <c r="AJ250" s="10">
        <f t="shared" si="233"/>
        <v>1917872</v>
      </c>
      <c r="AK250" s="5">
        <v>316.698624</v>
      </c>
      <c r="AL250" s="10">
        <f t="shared" si="234"/>
        <v>2533.588992</v>
      </c>
      <c r="AM250" s="5">
        <f t="shared" si="235"/>
        <v>14.927192</v>
      </c>
      <c r="AN250" s="5">
        <f t="shared" si="236"/>
        <v>13107200</v>
      </c>
      <c r="AO250" s="11">
        <f t="shared" si="237"/>
        <v>756.9783441812491</v>
      </c>
      <c r="AP250" s="11">
        <f t="shared" si="252"/>
        <v>1.3333333333333333</v>
      </c>
      <c r="AQ250" s="6">
        <f t="shared" si="238"/>
        <v>0</v>
      </c>
      <c r="AR250" s="6">
        <f t="shared" si="239"/>
        <v>7.1804404927835023E-7</v>
      </c>
      <c r="AS250" s="5">
        <f t="shared" si="240"/>
        <v>7.1804404927835023E-7</v>
      </c>
      <c r="AT250" s="5">
        <f t="shared" si="241"/>
        <v>7.1804404927835023E-7</v>
      </c>
      <c r="AU250" s="6">
        <f t="shared" si="242"/>
        <v>7.5034582268441253E-3</v>
      </c>
      <c r="AV250" s="6">
        <f t="shared" si="243"/>
        <v>1.7323803762130285E-5</v>
      </c>
      <c r="AW250" s="6">
        <f t="shared" si="244"/>
        <v>0.13846597321727866</v>
      </c>
      <c r="AX250" s="5">
        <f t="shared" si="245"/>
        <v>0.1459867552478849</v>
      </c>
      <c r="AY250" s="5">
        <v>1.55E-4</v>
      </c>
      <c r="AZ250" s="5">
        <v>0.1500109375</v>
      </c>
      <c r="BA250" s="10">
        <f t="shared" si="246"/>
        <v>12.373367741935484</v>
      </c>
      <c r="BB250" s="10">
        <f t="shared" si="247"/>
        <v>0.1307658834580645</v>
      </c>
      <c r="BC250" s="5">
        <f t="shared" si="248"/>
        <v>99.536745774659124</v>
      </c>
      <c r="BD250" s="5">
        <f t="shared" si="251"/>
        <v>99.536745774659124</v>
      </c>
      <c r="BE250" s="5">
        <f t="shared" si="249"/>
        <v>2.6825925623690563</v>
      </c>
    </row>
    <row r="251" spans="7:57">
      <c r="G251" s="5">
        <v>262144</v>
      </c>
      <c r="H251" s="5">
        <v>53570</v>
      </c>
      <c r="I251" s="5">
        <v>1148910</v>
      </c>
      <c r="J251" s="10">
        <f t="shared" si="216"/>
        <v>2297820</v>
      </c>
      <c r="K251" s="5">
        <v>497.34753799999999</v>
      </c>
      <c r="L251" s="10">
        <f t="shared" si="217"/>
        <v>3978.7803039999999</v>
      </c>
      <c r="M251" s="5">
        <f t="shared" si="218"/>
        <v>14.858320000000001</v>
      </c>
      <c r="N251" s="5">
        <f t="shared" si="219"/>
        <v>13107200</v>
      </c>
      <c r="O251" s="11">
        <f t="shared" si="220"/>
        <v>577.51869277374408</v>
      </c>
      <c r="P251" s="11">
        <f t="shared" si="253"/>
        <v>1.3333333333333333</v>
      </c>
      <c r="Q251" s="6">
        <f t="shared" si="221"/>
        <v>9.429500454701247E-5</v>
      </c>
      <c r="R251" s="6">
        <f t="shared" si="222"/>
        <v>6.8556484181387732E-7</v>
      </c>
      <c r="S251" s="5">
        <f t="shared" si="223"/>
        <v>9.4980569388826346E-5</v>
      </c>
      <c r="T251" s="5">
        <f t="shared" si="224"/>
        <v>9.429500454701247E-5</v>
      </c>
      <c r="U251" s="6">
        <f t="shared" si="225"/>
        <v>0</v>
      </c>
      <c r="V251" s="6">
        <f t="shared" si="226"/>
        <v>4.8633146020890075E-5</v>
      </c>
      <c r="W251" s="6">
        <f t="shared" si="227"/>
        <v>6.7198690578743461E-2</v>
      </c>
      <c r="X251" s="5">
        <f t="shared" si="228"/>
        <v>6.7247323724764357E-2</v>
      </c>
      <c r="Y251" s="5">
        <v>7.4999999999999993E-5</v>
      </c>
      <c r="Z251" s="5">
        <v>7.2650294117624997E-2</v>
      </c>
      <c r="AA251" s="10">
        <f t="shared" si="229"/>
        <v>30.637600000000003</v>
      </c>
      <c r="AB251" s="10">
        <f t="shared" si="230"/>
        <v>0.42440323242666667</v>
      </c>
      <c r="AC251" s="5">
        <f t="shared" si="231"/>
        <v>25.726672729349971</v>
      </c>
      <c r="AD251" s="5">
        <f t="shared" si="250"/>
        <v>26.640759185101803</v>
      </c>
      <c r="AE251" s="5">
        <f t="shared" si="232"/>
        <v>7.4369559799894551</v>
      </c>
      <c r="AG251" s="5">
        <v>131072</v>
      </c>
      <c r="AH251" s="5">
        <v>10848</v>
      </c>
      <c r="AI251" s="5">
        <v>1229778</v>
      </c>
      <c r="AJ251" s="10">
        <f t="shared" si="233"/>
        <v>2459556</v>
      </c>
      <c r="AK251" s="5">
        <v>293.753197</v>
      </c>
      <c r="AL251" s="10">
        <f t="shared" si="234"/>
        <v>2350.025576</v>
      </c>
      <c r="AM251" s="5">
        <f t="shared" si="235"/>
        <v>14.974296000000001</v>
      </c>
      <c r="AN251" s="5">
        <f t="shared" si="236"/>
        <v>13107200</v>
      </c>
      <c r="AO251" s="11">
        <f t="shared" si="237"/>
        <v>1046.6081838081238</v>
      </c>
      <c r="AP251" s="11">
        <f t="shared" si="252"/>
        <v>1.3333333333333333</v>
      </c>
      <c r="AQ251" s="6">
        <f t="shared" si="238"/>
        <v>0</v>
      </c>
      <c r="AR251" s="6">
        <f t="shared" si="239"/>
        <v>6.6602037103369587E-7</v>
      </c>
      <c r="AS251" s="5">
        <f t="shared" si="240"/>
        <v>6.6602037103369587E-7</v>
      </c>
      <c r="AT251" s="5">
        <f t="shared" si="241"/>
        <v>6.6602037103369587E-7</v>
      </c>
      <c r="AU251" s="6">
        <f t="shared" si="242"/>
        <v>9.6227358773598188E-3</v>
      </c>
      <c r="AV251" s="6">
        <f t="shared" si="243"/>
        <v>1.6068660719303911E-5</v>
      </c>
      <c r="AW251" s="6">
        <f t="shared" si="244"/>
        <v>7.5039624195170365E-2</v>
      </c>
      <c r="AX251" s="5">
        <f t="shared" si="245"/>
        <v>8.4678428733249489E-2</v>
      </c>
      <c r="AY251" s="5">
        <v>8.3999999999999995E-5</v>
      </c>
      <c r="AZ251" s="5">
        <v>8.0111733333323998E-2</v>
      </c>
      <c r="BA251" s="10">
        <f t="shared" si="246"/>
        <v>29.280428571428573</v>
      </c>
      <c r="BB251" s="10">
        <f t="shared" si="247"/>
        <v>0.22381195961904765</v>
      </c>
      <c r="BC251" s="5">
        <f t="shared" si="248"/>
        <v>99.207118605912257</v>
      </c>
      <c r="BD251" s="5">
        <f t="shared" si="251"/>
        <v>99.207118605912257</v>
      </c>
      <c r="BE251" s="5">
        <f t="shared" si="249"/>
        <v>5.7004076805137451</v>
      </c>
    </row>
    <row r="252" spans="7:57">
      <c r="G252" s="5">
        <v>131072</v>
      </c>
      <c r="H252" s="5">
        <v>170998</v>
      </c>
      <c r="I252" s="5">
        <v>958936</v>
      </c>
      <c r="J252" s="10">
        <f t="shared" si="216"/>
        <v>1917872</v>
      </c>
      <c r="K252" s="5">
        <v>391.651726</v>
      </c>
      <c r="L252" s="10">
        <f t="shared" si="217"/>
        <v>3133.213808</v>
      </c>
      <c r="M252" s="5">
        <f t="shared" si="218"/>
        <v>14.927192</v>
      </c>
      <c r="N252" s="5">
        <f t="shared" si="219"/>
        <v>13107200</v>
      </c>
      <c r="O252" s="11">
        <f t="shared" si="220"/>
        <v>612.11015829916198</v>
      </c>
      <c r="P252" s="11">
        <f t="shared" si="253"/>
        <v>1.3333333333333333</v>
      </c>
      <c r="Q252" s="6">
        <f t="shared" si="221"/>
        <v>7.8703183434989646E-5</v>
      </c>
      <c r="R252" s="6">
        <f t="shared" si="222"/>
        <v>5.3986927262384891E-7</v>
      </c>
      <c r="S252" s="5">
        <f t="shared" si="223"/>
        <v>7.9243052707613488E-5</v>
      </c>
      <c r="T252" s="5">
        <f t="shared" si="224"/>
        <v>7.8703183434989646E-5</v>
      </c>
      <c r="U252" s="6">
        <f t="shared" si="225"/>
        <v>0</v>
      </c>
      <c r="V252" s="6">
        <f t="shared" si="226"/>
        <v>3.829767742791486E-5</v>
      </c>
      <c r="W252" s="6">
        <f t="shared" si="227"/>
        <v>0.12454157320593789</v>
      </c>
      <c r="X252" s="5">
        <f t="shared" si="228"/>
        <v>0.12457987088336581</v>
      </c>
      <c r="Y252" s="5">
        <v>1.3899999999999999E-4</v>
      </c>
      <c r="Z252" s="5">
        <v>0.13626517499999999</v>
      </c>
      <c r="AA252" s="10">
        <f t="shared" si="229"/>
        <v>13.797640287769784</v>
      </c>
      <c r="AB252" s="10">
        <f t="shared" si="230"/>
        <v>0.18032885225899281</v>
      </c>
      <c r="AC252" s="5">
        <f t="shared" si="231"/>
        <v>43.379004723029027</v>
      </c>
      <c r="AD252" s="5">
        <f t="shared" si="250"/>
        <v>42.990609562867995</v>
      </c>
      <c r="AE252" s="5">
        <f t="shared" si="232"/>
        <v>8.5754148971915836</v>
      </c>
      <c r="AG252" s="5">
        <v>65536</v>
      </c>
      <c r="AH252" s="5">
        <v>178866</v>
      </c>
      <c r="AI252" s="5">
        <v>961790</v>
      </c>
      <c r="AJ252" s="10">
        <f t="shared" si="233"/>
        <v>1923580</v>
      </c>
      <c r="AK252" s="5">
        <v>362.54016100000001</v>
      </c>
      <c r="AL252" s="10">
        <f t="shared" si="234"/>
        <v>2900.3212880000001</v>
      </c>
      <c r="AM252" s="5">
        <f t="shared" si="235"/>
        <v>15.1188</v>
      </c>
      <c r="AN252" s="5">
        <f t="shared" si="236"/>
        <v>13107200</v>
      </c>
      <c r="AO252" s="11">
        <f t="shared" si="237"/>
        <v>663.22996971361749</v>
      </c>
      <c r="AP252" s="11">
        <f t="shared" si="252"/>
        <v>1.3333333333333333</v>
      </c>
      <c r="AQ252" s="6">
        <f t="shared" si="238"/>
        <v>0</v>
      </c>
      <c r="AR252" s="6">
        <f t="shared" si="239"/>
        <v>8.2197959038326939E-7</v>
      </c>
      <c r="AS252" s="5">
        <f t="shared" si="240"/>
        <v>8.2197959038326939E-7</v>
      </c>
      <c r="AT252" s="5">
        <f t="shared" si="241"/>
        <v>8.2197959038326939E-7</v>
      </c>
      <c r="AU252" s="6">
        <f t="shared" si="242"/>
        <v>7.5257901340615137E-3</v>
      </c>
      <c r="AV252" s="6">
        <f t="shared" si="243"/>
        <v>1.9831392147302539E-5</v>
      </c>
      <c r="AW252" s="6">
        <f t="shared" si="244"/>
        <v>0.24655876521270265</v>
      </c>
      <c r="AX252" s="5">
        <f t="shared" si="245"/>
        <v>0.25410438673891145</v>
      </c>
      <c r="AY252" s="5">
        <v>2.7599999999999999E-4</v>
      </c>
      <c r="AZ252" s="5">
        <v>0.26061645</v>
      </c>
      <c r="BA252" s="10">
        <f t="shared" si="246"/>
        <v>6.9694927536231885</v>
      </c>
      <c r="BB252" s="10">
        <f t="shared" si="247"/>
        <v>8.4067283710144936E-2</v>
      </c>
      <c r="BC252" s="5">
        <f t="shared" si="248"/>
        <v>99.702181307832149</v>
      </c>
      <c r="BD252" s="5">
        <f t="shared" si="251"/>
        <v>99.702181307832149</v>
      </c>
      <c r="BE252" s="5">
        <f t="shared" si="249"/>
        <v>2.4987153577943957</v>
      </c>
    </row>
    <row r="253" spans="7:57">
      <c r="G253" s="5">
        <v>131072</v>
      </c>
      <c r="H253" s="5">
        <v>10848</v>
      </c>
      <c r="I253" s="5">
        <v>1229778</v>
      </c>
      <c r="J253" s="10">
        <f t="shared" si="216"/>
        <v>2459556</v>
      </c>
      <c r="K253" s="5">
        <v>354.36088599999999</v>
      </c>
      <c r="L253" s="10">
        <f t="shared" si="217"/>
        <v>2834.8870879999999</v>
      </c>
      <c r="M253" s="5">
        <f t="shared" si="218"/>
        <v>14.974296000000001</v>
      </c>
      <c r="N253" s="5">
        <f t="shared" si="219"/>
        <v>13107200</v>
      </c>
      <c r="O253" s="11">
        <f t="shared" si="220"/>
        <v>867.60280873662794</v>
      </c>
      <c r="P253" s="11">
        <f t="shared" si="253"/>
        <v>1.3333333333333333</v>
      </c>
      <c r="Q253" s="6">
        <f t="shared" si="221"/>
        <v>1.0093212009801977E-4</v>
      </c>
      <c r="R253" s="6">
        <f t="shared" si="222"/>
        <v>4.8846600454190933E-7</v>
      </c>
      <c r="S253" s="5">
        <f t="shared" si="223"/>
        <v>1.0142058610256168E-4</v>
      </c>
      <c r="T253" s="5">
        <f t="shared" si="224"/>
        <v>1.0093212009801977E-4</v>
      </c>
      <c r="U253" s="6">
        <f t="shared" si="225"/>
        <v>0</v>
      </c>
      <c r="V253" s="6">
        <f t="shared" si="226"/>
        <v>3.4651191362547733E-5</v>
      </c>
      <c r="W253" s="6">
        <f t="shared" si="227"/>
        <v>7.6158515989242601E-2</v>
      </c>
      <c r="X253" s="5">
        <f t="shared" si="228"/>
        <v>7.6193167180605148E-2</v>
      </c>
      <c r="Y253" s="5">
        <v>8.5000000000000006E-5</v>
      </c>
      <c r="Z253" s="5">
        <v>8.0544300000000013E-2</v>
      </c>
      <c r="AA253" s="10">
        <f t="shared" si="229"/>
        <v>28.935952941176467</v>
      </c>
      <c r="AB253" s="10">
        <f t="shared" si="230"/>
        <v>0.2668129024</v>
      </c>
      <c r="AC253" s="5">
        <f t="shared" si="231"/>
        <v>18.743670703552667</v>
      </c>
      <c r="AD253" s="5">
        <f t="shared" si="250"/>
        <v>19.318336591249029</v>
      </c>
      <c r="AE253" s="5">
        <f t="shared" si="232"/>
        <v>5.4021610708577317</v>
      </c>
      <c r="AG253" s="5">
        <v>65536</v>
      </c>
      <c r="AH253" s="5">
        <v>226340</v>
      </c>
      <c r="AI253" s="5">
        <v>883422</v>
      </c>
      <c r="AJ253" s="10">
        <f t="shared" si="233"/>
        <v>1766844</v>
      </c>
      <c r="AK253" s="5">
        <v>335.83139</v>
      </c>
      <c r="AL253" s="10">
        <f t="shared" si="234"/>
        <v>2686.65112</v>
      </c>
      <c r="AM253" s="5">
        <f t="shared" si="235"/>
        <v>15.127864000000001</v>
      </c>
      <c r="AN253" s="5">
        <f t="shared" si="236"/>
        <v>13107200</v>
      </c>
      <c r="AO253" s="11">
        <f t="shared" si="237"/>
        <v>657.63804866483747</v>
      </c>
      <c r="AP253" s="11">
        <f t="shared" si="252"/>
        <v>1.3333333333333333</v>
      </c>
      <c r="AQ253" s="6">
        <f t="shared" si="238"/>
        <v>0</v>
      </c>
      <c r="AR253" s="6">
        <f t="shared" si="239"/>
        <v>7.6142336239003323E-7</v>
      </c>
      <c r="AS253" s="5">
        <f t="shared" si="240"/>
        <v>7.6142336239003323E-7</v>
      </c>
      <c r="AT253" s="5">
        <f t="shared" si="241"/>
        <v>7.6142336239003323E-7</v>
      </c>
      <c r="AU253" s="6">
        <f t="shared" si="242"/>
        <v>6.9125781842324105E-3</v>
      </c>
      <c r="AV253" s="6">
        <f t="shared" si="243"/>
        <v>1.8370389564823127E-5</v>
      </c>
      <c r="AW253" s="6">
        <f t="shared" si="244"/>
        <v>0.18045242961219543</v>
      </c>
      <c r="AX253" s="5">
        <f t="shared" si="245"/>
        <v>0.18738337818599266</v>
      </c>
      <c r="AY253" s="5">
        <v>2.02E-4</v>
      </c>
      <c r="AZ253" s="5">
        <v>0.19080369090914601</v>
      </c>
      <c r="BA253" s="10">
        <f t="shared" si="246"/>
        <v>8.7467524752475239</v>
      </c>
      <c r="BB253" s="10">
        <f t="shared" si="247"/>
        <v>0.10640202455445544</v>
      </c>
      <c r="BC253" s="5">
        <f t="shared" si="248"/>
        <v>99.623057741391065</v>
      </c>
      <c r="BD253" s="5">
        <f t="shared" si="251"/>
        <v>99.623057741391065</v>
      </c>
      <c r="BE253" s="5">
        <f t="shared" si="249"/>
        <v>1.7925820548104512</v>
      </c>
    </row>
    <row r="254" spans="7:57">
      <c r="G254" s="5">
        <v>65536</v>
      </c>
      <c r="H254" s="5">
        <v>178866</v>
      </c>
      <c r="I254" s="5">
        <v>961790</v>
      </c>
      <c r="J254" s="10">
        <f t="shared" si="216"/>
        <v>1923580</v>
      </c>
      <c r="K254" s="5">
        <v>394.69679300000001</v>
      </c>
      <c r="L254" s="10">
        <f t="shared" si="217"/>
        <v>3157.5743440000001</v>
      </c>
      <c r="M254" s="5">
        <f t="shared" si="218"/>
        <v>15.1188</v>
      </c>
      <c r="N254" s="5">
        <f t="shared" si="219"/>
        <v>13107200</v>
      </c>
      <c r="O254" s="11">
        <f t="shared" si="220"/>
        <v>609.19547425864187</v>
      </c>
      <c r="P254" s="11">
        <f t="shared" si="253"/>
        <v>1.3333333333333333</v>
      </c>
      <c r="Q254" s="6">
        <f t="shared" si="221"/>
        <v>7.8937421054104431E-5</v>
      </c>
      <c r="R254" s="6">
        <f t="shared" si="222"/>
        <v>5.4406672152359129E-7</v>
      </c>
      <c r="S254" s="5">
        <f t="shared" si="223"/>
        <v>7.9481487775628028E-5</v>
      </c>
      <c r="T254" s="5">
        <f t="shared" si="224"/>
        <v>7.8937421054104431E-5</v>
      </c>
      <c r="U254" s="6">
        <f t="shared" si="225"/>
        <v>0</v>
      </c>
      <c r="V254" s="6">
        <f t="shared" si="226"/>
        <v>3.8595439408701813E-5</v>
      </c>
      <c r="W254" s="6">
        <f t="shared" si="227"/>
        <v>0.23385144321402729</v>
      </c>
      <c r="X254" s="5">
        <f t="shared" si="228"/>
        <v>0.23389003865343599</v>
      </c>
      <c r="Y254" s="5">
        <v>2.61E-4</v>
      </c>
      <c r="Z254" s="5">
        <v>0.24579935999999999</v>
      </c>
      <c r="AA254" s="10">
        <f t="shared" si="229"/>
        <v>7.3700383141762451</v>
      </c>
      <c r="AB254" s="10">
        <f t="shared" si="230"/>
        <v>9.6783887938697327E-2</v>
      </c>
      <c r="AC254" s="5">
        <f t="shared" si="231"/>
        <v>69.755777373906341</v>
      </c>
      <c r="AD254" s="5">
        <f t="shared" si="250"/>
        <v>69.547322691330265</v>
      </c>
      <c r="AE254" s="5">
        <f t="shared" si="232"/>
        <v>4.8451392821218091</v>
      </c>
      <c r="AG254" s="5">
        <v>131072</v>
      </c>
      <c r="AH254" s="5">
        <v>48600</v>
      </c>
      <c r="AI254" s="5">
        <v>1181120</v>
      </c>
      <c r="AJ254" s="10">
        <f t="shared" si="233"/>
        <v>2362240</v>
      </c>
      <c r="AK254" s="5">
        <v>417.13301799999999</v>
      </c>
      <c r="AL254" s="10">
        <f t="shared" si="234"/>
        <v>3337.0641439999999</v>
      </c>
      <c r="AM254" s="5">
        <f t="shared" si="235"/>
        <v>15.145440000000001</v>
      </c>
      <c r="AN254" s="5">
        <f t="shared" si="236"/>
        <v>13107200</v>
      </c>
      <c r="AO254" s="11">
        <f t="shared" si="237"/>
        <v>707.87971044766346</v>
      </c>
      <c r="AP254" s="11">
        <f t="shared" si="252"/>
        <v>1.3333333333333333</v>
      </c>
      <c r="AQ254" s="6">
        <f t="shared" si="238"/>
        <v>0</v>
      </c>
      <c r="AR254" s="6">
        <f t="shared" si="239"/>
        <v>9.4575681305271144E-7</v>
      </c>
      <c r="AS254" s="5">
        <f t="shared" si="240"/>
        <v>9.4575681305271144E-7</v>
      </c>
      <c r="AT254" s="5">
        <f t="shared" si="241"/>
        <v>9.4575681305271144E-7</v>
      </c>
      <c r="AU254" s="6">
        <f t="shared" si="242"/>
        <v>9.2419979861952557E-3</v>
      </c>
      <c r="AV254" s="6">
        <f t="shared" si="243"/>
        <v>2.2817688486506211E-5</v>
      </c>
      <c r="AW254" s="6">
        <f t="shared" si="244"/>
        <v>6.8786322178906179E-2</v>
      </c>
      <c r="AX254" s="5">
        <f t="shared" si="245"/>
        <v>7.8051137853587943E-2</v>
      </c>
      <c r="AY254" s="5">
        <v>7.7000000000000001E-5</v>
      </c>
      <c r="AZ254" s="5">
        <v>7.5947025000000001E-2</v>
      </c>
      <c r="BA254" s="10">
        <f t="shared" si="246"/>
        <v>30.678441558441559</v>
      </c>
      <c r="BB254" s="10">
        <f t="shared" si="247"/>
        <v>0.34670796301298701</v>
      </c>
      <c r="BC254" s="5">
        <f t="shared" si="248"/>
        <v>98.771744398632848</v>
      </c>
      <c r="BD254" s="5">
        <f t="shared" si="251"/>
        <v>98.771744398632848</v>
      </c>
      <c r="BE254" s="5">
        <f t="shared" si="249"/>
        <v>2.7705006925392293</v>
      </c>
    </row>
    <row r="255" spans="7:57">
      <c r="G255" s="5">
        <v>65536</v>
      </c>
      <c r="H255" s="5">
        <v>226340</v>
      </c>
      <c r="I255" s="5">
        <v>883422</v>
      </c>
      <c r="J255" s="10">
        <f t="shared" si="216"/>
        <v>1766844</v>
      </c>
      <c r="K255" s="5">
        <v>363.94189499999999</v>
      </c>
      <c r="L255" s="10">
        <f t="shared" si="217"/>
        <v>2911.5351599999999</v>
      </c>
      <c r="M255" s="5">
        <f t="shared" si="218"/>
        <v>15.127864000000001</v>
      </c>
      <c r="N255" s="5">
        <f t="shared" si="219"/>
        <v>13107200</v>
      </c>
      <c r="O255" s="11">
        <f t="shared" si="220"/>
        <v>606.84274889539722</v>
      </c>
      <c r="P255" s="11">
        <f t="shared" si="253"/>
        <v>1.3333333333333333</v>
      </c>
      <c r="Q255" s="6">
        <f t="shared" si="221"/>
        <v>7.2505489121803144E-5</v>
      </c>
      <c r="R255" s="6">
        <f t="shared" si="222"/>
        <v>5.0167287180803889E-7</v>
      </c>
      <c r="S255" s="5">
        <f t="shared" si="223"/>
        <v>7.300716199361118E-5</v>
      </c>
      <c r="T255" s="5">
        <f t="shared" si="224"/>
        <v>7.2505489121803144E-5</v>
      </c>
      <c r="U255" s="6">
        <f t="shared" si="225"/>
        <v>0</v>
      </c>
      <c r="V255" s="6">
        <f t="shared" si="226"/>
        <v>3.5588070655442636E-5</v>
      </c>
      <c r="W255" s="6">
        <f t="shared" si="227"/>
        <v>0.15321301451953512</v>
      </c>
      <c r="X255" s="5">
        <f t="shared" si="228"/>
        <v>0.15324860259019055</v>
      </c>
      <c r="Y255" s="5">
        <v>1.7100000000000001E-4</v>
      </c>
      <c r="Z255" s="5">
        <v>0.16292025000000002</v>
      </c>
      <c r="AA255" s="10">
        <f t="shared" si="229"/>
        <v>10.332421052631579</v>
      </c>
      <c r="AB255" s="10">
        <f t="shared" si="230"/>
        <v>0.13621217122807017</v>
      </c>
      <c r="AC255" s="5">
        <f t="shared" si="231"/>
        <v>57.59912916853618</v>
      </c>
      <c r="AD255" s="5">
        <f t="shared" si="250"/>
        <v>57.305753220110425</v>
      </c>
      <c r="AE255" s="5">
        <f t="shared" si="232"/>
        <v>5.9364304988541745</v>
      </c>
      <c r="AG255" s="5">
        <v>65536</v>
      </c>
      <c r="AH255" s="5">
        <v>226340</v>
      </c>
      <c r="AI255" s="5">
        <v>904522</v>
      </c>
      <c r="AJ255" s="10">
        <f t="shared" si="233"/>
        <v>1809044</v>
      </c>
      <c r="AK255" s="5">
        <v>329.79495200000002</v>
      </c>
      <c r="AL255" s="10">
        <f t="shared" si="234"/>
        <v>2638.3596160000002</v>
      </c>
      <c r="AM255" s="5">
        <f t="shared" si="235"/>
        <v>15.381064</v>
      </c>
      <c r="AN255" s="5">
        <f t="shared" si="236"/>
        <v>13107200</v>
      </c>
      <c r="AO255" s="11">
        <f t="shared" si="237"/>
        <v>685.66998563398261</v>
      </c>
      <c r="AP255" s="11">
        <f t="shared" si="252"/>
        <v>1.3333333333333333</v>
      </c>
      <c r="AQ255" s="6">
        <f t="shared" si="238"/>
        <v>0</v>
      </c>
      <c r="AR255" s="6">
        <f t="shared" si="239"/>
        <v>7.4773707499796138E-7</v>
      </c>
      <c r="AS255" s="5">
        <f t="shared" si="240"/>
        <v>7.4773707499796138E-7</v>
      </c>
      <c r="AT255" s="5">
        <f t="shared" si="241"/>
        <v>7.4773707499796138E-7</v>
      </c>
      <c r="AU255" s="6">
        <f t="shared" si="242"/>
        <v>7.0776809320554262E-3</v>
      </c>
      <c r="AV255" s="6">
        <f t="shared" si="243"/>
        <v>1.8040188991124816E-5</v>
      </c>
      <c r="AW255" s="6">
        <f t="shared" si="244"/>
        <v>0.18134575847166173</v>
      </c>
      <c r="AX255" s="5">
        <f t="shared" si="245"/>
        <v>0.18844147959270829</v>
      </c>
      <c r="AY255" s="5">
        <v>2.03E-4</v>
      </c>
      <c r="AZ255" s="5">
        <v>0.19188298181810801</v>
      </c>
      <c r="BA255" s="10">
        <f t="shared" si="246"/>
        <v>8.9115467980295566</v>
      </c>
      <c r="BB255" s="10">
        <f t="shared" si="247"/>
        <v>0.10397476319211822</v>
      </c>
      <c r="BC255" s="5">
        <f t="shared" si="248"/>
        <v>99.631656613301502</v>
      </c>
      <c r="BD255" s="5">
        <f t="shared" si="251"/>
        <v>99.631656613301502</v>
      </c>
      <c r="BE255" s="5">
        <f t="shared" si="249"/>
        <v>1.7935421853419089</v>
      </c>
    </row>
    <row r="256" spans="7:57">
      <c r="G256" s="5">
        <v>262144</v>
      </c>
      <c r="H256" s="5">
        <v>48600</v>
      </c>
      <c r="I256" s="5">
        <v>1181120</v>
      </c>
      <c r="J256" s="10">
        <f t="shared" si="216"/>
        <v>2362240</v>
      </c>
      <c r="K256" s="5">
        <v>507.24737499999998</v>
      </c>
      <c r="L256" s="10">
        <f t="shared" si="217"/>
        <v>4057.9789999999998</v>
      </c>
      <c r="M256" s="5">
        <f t="shared" si="218"/>
        <v>15.145440000000001</v>
      </c>
      <c r="N256" s="5">
        <f t="shared" si="219"/>
        <v>13107200</v>
      </c>
      <c r="O256" s="11">
        <f t="shared" si="220"/>
        <v>582.12228303793586</v>
      </c>
      <c r="P256" s="11">
        <f t="shared" si="253"/>
        <v>1.3333333333333333</v>
      </c>
      <c r="Q256" s="6">
        <f t="shared" si="221"/>
        <v>9.6938590290420804E-5</v>
      </c>
      <c r="R256" s="6">
        <f t="shared" si="222"/>
        <v>6.9921119505447223E-7</v>
      </c>
      <c r="S256" s="5">
        <f t="shared" si="223"/>
        <v>9.7637801485475279E-5</v>
      </c>
      <c r="T256" s="5">
        <f t="shared" si="224"/>
        <v>9.6938590290420804E-5</v>
      </c>
      <c r="U256" s="6">
        <f t="shared" si="225"/>
        <v>0</v>
      </c>
      <c r="V256" s="6">
        <f t="shared" si="226"/>
        <v>4.96012019206742E-5</v>
      </c>
      <c r="W256" s="6">
        <f t="shared" si="227"/>
        <v>6.5406725496643642E-2</v>
      </c>
      <c r="X256" s="5">
        <f t="shared" si="228"/>
        <v>6.5456326698564313E-2</v>
      </c>
      <c r="Y256" s="5">
        <v>7.2999999999999999E-5</v>
      </c>
      <c r="Z256" s="5">
        <v>7.2086211764693001E-2</v>
      </c>
      <c r="AA256" s="10">
        <f t="shared" si="229"/>
        <v>32.359452054794524</v>
      </c>
      <c r="AB256" s="10">
        <f t="shared" si="230"/>
        <v>0.44471002739726023</v>
      </c>
      <c r="AC256" s="5">
        <f t="shared" si="231"/>
        <v>32.792589438932609</v>
      </c>
      <c r="AD256" s="5">
        <f t="shared" si="250"/>
        <v>33.750412993801753</v>
      </c>
      <c r="AE256" s="5">
        <f t="shared" si="232"/>
        <v>9.1971611544385929</v>
      </c>
      <c r="AG256" s="5">
        <v>131072</v>
      </c>
      <c r="AH256" s="5">
        <v>21982</v>
      </c>
      <c r="AI256" s="5">
        <v>1248731</v>
      </c>
      <c r="AJ256" s="10">
        <f t="shared" si="233"/>
        <v>2497462</v>
      </c>
      <c r="AK256" s="5">
        <v>391.03672799999998</v>
      </c>
      <c r="AL256" s="10">
        <f t="shared" si="234"/>
        <v>3128.2938239999999</v>
      </c>
      <c r="AM256" s="5">
        <f t="shared" si="235"/>
        <v>15.424412</v>
      </c>
      <c r="AN256" s="5">
        <f t="shared" si="236"/>
        <v>13107200</v>
      </c>
      <c r="AO256" s="11">
        <f t="shared" si="237"/>
        <v>798.34636402747321</v>
      </c>
      <c r="AP256" s="11">
        <f t="shared" si="252"/>
        <v>1.3333333333333333</v>
      </c>
      <c r="AQ256" s="6">
        <f t="shared" si="238"/>
        <v>0</v>
      </c>
      <c r="AR256" s="6">
        <f t="shared" si="239"/>
        <v>8.86589250194143E-7</v>
      </c>
      <c r="AS256" s="5">
        <f t="shared" si="240"/>
        <v>8.86589250194143E-7</v>
      </c>
      <c r="AT256" s="5">
        <f t="shared" si="241"/>
        <v>8.86589250194143E-7</v>
      </c>
      <c r="AU256" s="6">
        <f t="shared" si="242"/>
        <v>9.7710388337337341E-3</v>
      </c>
      <c r="AV256" s="6">
        <f t="shared" si="243"/>
        <v>2.1390189367092157E-5</v>
      </c>
      <c r="AW256" s="6">
        <f t="shared" si="244"/>
        <v>0.11613275173062081</v>
      </c>
      <c r="AX256" s="5">
        <f t="shared" si="245"/>
        <v>0.12592518075372164</v>
      </c>
      <c r="AY256" s="5">
        <v>1.2999999999999999E-4</v>
      </c>
      <c r="AZ256" s="5">
        <v>0.12269833333329</v>
      </c>
      <c r="BA256" s="10">
        <f t="shared" si="246"/>
        <v>19.211246153846158</v>
      </c>
      <c r="BB256" s="10">
        <f t="shared" si="247"/>
        <v>0.1925103891692308</v>
      </c>
      <c r="BC256" s="5">
        <f t="shared" si="248"/>
        <v>99.318008269081432</v>
      </c>
      <c r="BD256" s="5">
        <f t="shared" si="251"/>
        <v>99.318008269081432</v>
      </c>
      <c r="BE256" s="5">
        <f t="shared" si="249"/>
        <v>2.6299032209886946</v>
      </c>
    </row>
    <row r="257" spans="7:57">
      <c r="G257" s="5">
        <v>65536</v>
      </c>
      <c r="H257" s="5">
        <v>226340</v>
      </c>
      <c r="I257" s="5">
        <v>904522</v>
      </c>
      <c r="J257" s="10">
        <f t="shared" si="216"/>
        <v>1809044</v>
      </c>
      <c r="K257" s="5">
        <v>363.791763</v>
      </c>
      <c r="L257" s="10">
        <f t="shared" si="217"/>
        <v>2910.334104</v>
      </c>
      <c r="M257" s="5">
        <f t="shared" si="218"/>
        <v>15.381064</v>
      </c>
      <c r="N257" s="5">
        <f t="shared" si="219"/>
        <v>13107200</v>
      </c>
      <c r="O257" s="11">
        <f t="shared" si="220"/>
        <v>621.5932382174359</v>
      </c>
      <c r="P257" s="11">
        <f t="shared" si="253"/>
        <v>1.3333333333333333</v>
      </c>
      <c r="Q257" s="6">
        <f t="shared" si="221"/>
        <v>7.4237238863681941E-5</v>
      </c>
      <c r="R257" s="6">
        <f t="shared" si="222"/>
        <v>5.0146592352144421E-7</v>
      </c>
      <c r="S257" s="5">
        <f t="shared" si="223"/>
        <v>7.4738704787203386E-5</v>
      </c>
      <c r="T257" s="5">
        <f t="shared" si="224"/>
        <v>7.4237238863681941E-5</v>
      </c>
      <c r="U257" s="6">
        <f t="shared" si="225"/>
        <v>0</v>
      </c>
      <c r="V257" s="6">
        <f t="shared" si="226"/>
        <v>3.5573389992685626E-5</v>
      </c>
      <c r="W257" s="6">
        <f t="shared" si="227"/>
        <v>0.15948489230688448</v>
      </c>
      <c r="X257" s="5">
        <f t="shared" si="228"/>
        <v>0.15952046569687717</v>
      </c>
      <c r="Y257" s="5">
        <v>1.7799999999999999E-4</v>
      </c>
      <c r="Z257" s="5">
        <v>0.16894157999999998</v>
      </c>
      <c r="AA257" s="10">
        <f t="shared" si="229"/>
        <v>10.163168539325843</v>
      </c>
      <c r="AB257" s="10">
        <f t="shared" si="230"/>
        <v>0.13080153276404496</v>
      </c>
      <c r="AC257" s="5">
        <f t="shared" si="231"/>
        <v>58.293686031639361</v>
      </c>
      <c r="AD257" s="5">
        <f t="shared" si="250"/>
        <v>58.011963602694728</v>
      </c>
      <c r="AE257" s="5">
        <f t="shared" si="232"/>
        <v>5.5765515529822878</v>
      </c>
      <c r="AG257" s="5">
        <v>131072</v>
      </c>
      <c r="AH257" s="5">
        <v>180895</v>
      </c>
      <c r="AI257" s="5">
        <v>988195</v>
      </c>
      <c r="AJ257" s="10">
        <f t="shared" si="233"/>
        <v>1976390</v>
      </c>
      <c r="AK257" s="5">
        <v>391.11255599999998</v>
      </c>
      <c r="AL257" s="10">
        <f t="shared" si="234"/>
        <v>3128.9004479999999</v>
      </c>
      <c r="AM257" s="5">
        <f t="shared" si="235"/>
        <v>15.476240000000001</v>
      </c>
      <c r="AN257" s="5">
        <f t="shared" si="236"/>
        <v>13107200</v>
      </c>
      <c r="AO257" s="11">
        <f t="shared" si="237"/>
        <v>631.65640225572304</v>
      </c>
      <c r="AP257" s="11">
        <f t="shared" si="252"/>
        <v>1.3333333333333333</v>
      </c>
      <c r="AQ257" s="6">
        <f t="shared" si="238"/>
        <v>0</v>
      </c>
      <c r="AR257" s="6">
        <f t="shared" si="239"/>
        <v>8.8676117340454728E-7</v>
      </c>
      <c r="AS257" s="5">
        <f t="shared" si="240"/>
        <v>8.8676117340454728E-7</v>
      </c>
      <c r="AT257" s="5">
        <f t="shared" si="241"/>
        <v>8.8676117340454728E-7</v>
      </c>
      <c r="AU257" s="6">
        <f t="shared" si="242"/>
        <v>7.7324033120836329E-3</v>
      </c>
      <c r="AV257" s="6">
        <f t="shared" si="243"/>
        <v>2.1394337251838491E-5</v>
      </c>
      <c r="AW257" s="6">
        <f t="shared" si="244"/>
        <v>9.5586187962895586E-2</v>
      </c>
      <c r="AX257" s="5">
        <f t="shared" si="245"/>
        <v>0.10333998561223105</v>
      </c>
      <c r="AY257" s="5">
        <v>1.07E-4</v>
      </c>
      <c r="AZ257" s="5">
        <v>0.10369905</v>
      </c>
      <c r="BA257" s="10">
        <f t="shared" si="246"/>
        <v>18.470934579439252</v>
      </c>
      <c r="BB257" s="10">
        <f t="shared" si="247"/>
        <v>0.23393648209345794</v>
      </c>
      <c r="BC257" s="5">
        <f t="shared" si="248"/>
        <v>99.171251239808839</v>
      </c>
      <c r="BD257" s="5">
        <f t="shared" si="251"/>
        <v>99.171251239808839</v>
      </c>
      <c r="BE257" s="5">
        <f t="shared" si="249"/>
        <v>0.34625619788122275</v>
      </c>
    </row>
    <row r="258" spans="7:57">
      <c r="G258" s="5">
        <v>131072</v>
      </c>
      <c r="H258" s="5">
        <v>21982</v>
      </c>
      <c r="I258" s="5">
        <v>1248731</v>
      </c>
      <c r="J258" s="10">
        <f t="shared" si="216"/>
        <v>2497462</v>
      </c>
      <c r="K258" s="5">
        <v>510.95238499999999</v>
      </c>
      <c r="L258" s="10">
        <f t="shared" si="217"/>
        <v>4087.6190799999999</v>
      </c>
      <c r="M258" s="5">
        <f t="shared" si="218"/>
        <v>15.424412</v>
      </c>
      <c r="N258" s="5">
        <f t="shared" si="219"/>
        <v>13107200</v>
      </c>
      <c r="O258" s="11">
        <f t="shared" si="220"/>
        <v>610.9820781049882</v>
      </c>
      <c r="P258" s="11">
        <f t="shared" si="253"/>
        <v>1.3333333333333333</v>
      </c>
      <c r="Q258" s="6">
        <f t="shared" si="221"/>
        <v>1.0248765814815384E-4</v>
      </c>
      <c r="R258" s="6">
        <f t="shared" si="222"/>
        <v>7.043183372447867E-7</v>
      </c>
      <c r="S258" s="5">
        <f t="shared" si="223"/>
        <v>1.0319197648539863E-4</v>
      </c>
      <c r="T258" s="5">
        <f t="shared" si="224"/>
        <v>1.0248765814815384E-4</v>
      </c>
      <c r="U258" s="6">
        <f t="shared" si="225"/>
        <v>0</v>
      </c>
      <c r="V258" s="6">
        <f t="shared" si="226"/>
        <v>4.9963496450297181E-5</v>
      </c>
      <c r="W258" s="6">
        <f t="shared" si="227"/>
        <v>0.11826969541858852</v>
      </c>
      <c r="X258" s="5">
        <f t="shared" si="228"/>
        <v>0.11831965891503882</v>
      </c>
      <c r="Y258" s="5">
        <v>1.3200000000000001E-4</v>
      </c>
      <c r="Z258" s="5">
        <v>0.12457335</v>
      </c>
      <c r="AA258" s="10">
        <f t="shared" si="229"/>
        <v>18.920166666666663</v>
      </c>
      <c r="AB258" s="10">
        <f t="shared" si="230"/>
        <v>0.24773448969696968</v>
      </c>
      <c r="AC258" s="5">
        <f t="shared" si="231"/>
        <v>22.357834736247099</v>
      </c>
      <c r="AD258" s="5">
        <f t="shared" si="250"/>
        <v>21.824260238334382</v>
      </c>
      <c r="AE258" s="5">
        <f t="shared" si="232"/>
        <v>5.020087430386341</v>
      </c>
      <c r="AG258" s="5">
        <v>131072</v>
      </c>
      <c r="AH258" s="5">
        <v>89400</v>
      </c>
      <c r="AI258" s="5">
        <v>1156224</v>
      </c>
      <c r="AJ258" s="10">
        <f t="shared" si="233"/>
        <v>2312448</v>
      </c>
      <c r="AK258" s="5">
        <v>415.67127199999999</v>
      </c>
      <c r="AL258" s="10">
        <f t="shared" si="234"/>
        <v>3325.3701759999999</v>
      </c>
      <c r="AM258" s="5">
        <f t="shared" si="235"/>
        <v>15.662687999999999</v>
      </c>
      <c r="AN258" s="5">
        <f t="shared" si="236"/>
        <v>13107200</v>
      </c>
      <c r="AO258" s="11">
        <f t="shared" si="237"/>
        <v>695.39566352326608</v>
      </c>
      <c r="AP258" s="11">
        <f t="shared" si="252"/>
        <v>1.3333333333333333</v>
      </c>
      <c r="AQ258" s="6">
        <f t="shared" si="238"/>
        <v>0</v>
      </c>
      <c r="AR258" s="6">
        <f t="shared" si="239"/>
        <v>9.4244262746011339E-7</v>
      </c>
      <c r="AS258" s="5">
        <f t="shared" si="240"/>
        <v>9.4244262746011339E-7</v>
      </c>
      <c r="AT258" s="5">
        <f t="shared" si="241"/>
        <v>9.4244262746011339E-7</v>
      </c>
      <c r="AU258" s="6">
        <f t="shared" si="242"/>
        <v>9.0471923933136533E-3</v>
      </c>
      <c r="AV258" s="6">
        <f t="shared" si="243"/>
        <v>2.2737729184712468E-5</v>
      </c>
      <c r="AW258" s="6">
        <f t="shared" si="244"/>
        <v>7.9506268492501933E-2</v>
      </c>
      <c r="AX258" s="5">
        <f t="shared" si="245"/>
        <v>8.8576198615000296E-2</v>
      </c>
      <c r="AY258" s="5">
        <v>8.8999999999999995E-5</v>
      </c>
      <c r="AZ258" s="5">
        <v>8.7322349999999993E-2</v>
      </c>
      <c r="BA258" s="10">
        <f t="shared" si="246"/>
        <v>25.982561797752812</v>
      </c>
      <c r="BB258" s="10">
        <f t="shared" si="247"/>
        <v>0.29890967874157304</v>
      </c>
      <c r="BC258" s="5">
        <f t="shared" si="248"/>
        <v>98.941075699483022</v>
      </c>
      <c r="BD258" s="5">
        <f t="shared" si="251"/>
        <v>98.941075699483022</v>
      </c>
      <c r="BE258" s="5">
        <f t="shared" si="249"/>
        <v>1.435885102726052</v>
      </c>
    </row>
    <row r="259" spans="7:57">
      <c r="G259" s="5">
        <v>131072</v>
      </c>
      <c r="H259" s="5">
        <v>180895</v>
      </c>
      <c r="I259" s="5">
        <v>988195</v>
      </c>
      <c r="J259" s="10">
        <f t="shared" si="216"/>
        <v>1976390</v>
      </c>
      <c r="K259" s="5">
        <v>441.41089599999998</v>
      </c>
      <c r="L259" s="10">
        <f t="shared" si="217"/>
        <v>3531.2871679999998</v>
      </c>
      <c r="M259" s="5">
        <f t="shared" si="218"/>
        <v>15.476240000000001</v>
      </c>
      <c r="N259" s="5">
        <f t="shared" si="219"/>
        <v>13107200</v>
      </c>
      <c r="O259" s="11">
        <f t="shared" si="220"/>
        <v>559.6797728346063</v>
      </c>
      <c r="P259" s="11">
        <f t="shared" si="253"/>
        <v>1.3333333333333333</v>
      </c>
      <c r="Q259" s="6">
        <f t="shared" si="221"/>
        <v>8.1104570434877395E-5</v>
      </c>
      <c r="R259" s="6">
        <f t="shared" si="222"/>
        <v>6.0845941312604202E-7</v>
      </c>
      <c r="S259" s="5">
        <f t="shared" si="223"/>
        <v>8.1713029848003431E-5</v>
      </c>
      <c r="T259" s="5">
        <f t="shared" si="224"/>
        <v>8.1104570434877395E-5</v>
      </c>
      <c r="U259" s="6">
        <f t="shared" si="225"/>
        <v>0</v>
      </c>
      <c r="V259" s="6">
        <f t="shared" si="226"/>
        <v>4.316337956895631E-5</v>
      </c>
      <c r="W259" s="6">
        <f t="shared" si="227"/>
        <v>8.1534411235542073E-2</v>
      </c>
      <c r="X259" s="5">
        <f t="shared" si="228"/>
        <v>8.1577574615111031E-2</v>
      </c>
      <c r="Y259" s="5">
        <v>9.1000000000000003E-5</v>
      </c>
      <c r="Z259" s="5">
        <v>8.9766950000000012E-2</v>
      </c>
      <c r="AA259" s="10">
        <f t="shared" si="229"/>
        <v>21.718571428571426</v>
      </c>
      <c r="AB259" s="10">
        <f t="shared" si="230"/>
        <v>0.31044282795604394</v>
      </c>
      <c r="AC259" s="5">
        <f t="shared" si="231"/>
        <v>10.874098423211656</v>
      </c>
      <c r="AD259" s="5">
        <f t="shared" si="250"/>
        <v>10.205461705490738</v>
      </c>
      <c r="AE259" s="5">
        <f t="shared" si="232"/>
        <v>9.1229293018076021</v>
      </c>
      <c r="AG259" s="5">
        <v>16384</v>
      </c>
      <c r="AH259" s="5">
        <v>139752</v>
      </c>
      <c r="AI259" s="5">
        <v>1092776</v>
      </c>
      <c r="AJ259" s="10">
        <f t="shared" si="233"/>
        <v>2185552</v>
      </c>
      <c r="AK259" s="5">
        <v>373.36041299999999</v>
      </c>
      <c r="AL259" s="10">
        <f t="shared" si="234"/>
        <v>2986.883304</v>
      </c>
      <c r="AM259" s="5">
        <f t="shared" si="235"/>
        <v>15.908352000000001</v>
      </c>
      <c r="AN259" s="5">
        <f t="shared" si="236"/>
        <v>13107200</v>
      </c>
      <c r="AO259" s="11">
        <f t="shared" si="237"/>
        <v>731.71656792655199</v>
      </c>
      <c r="AP259" s="11">
        <f t="shared" si="252"/>
        <v>1.3333333333333333</v>
      </c>
      <c r="AQ259" s="6">
        <f t="shared" si="238"/>
        <v>0</v>
      </c>
      <c r="AR259" s="6">
        <f t="shared" si="239"/>
        <v>8.4651211743426202E-7</v>
      </c>
      <c r="AS259" s="5">
        <f t="shared" si="240"/>
        <v>8.4651211743426202E-7</v>
      </c>
      <c r="AT259" s="5">
        <f t="shared" si="241"/>
        <v>8.4651211743426202E-7</v>
      </c>
      <c r="AU259" s="6">
        <f t="shared" si="242"/>
        <v>8.5507260831774127E-3</v>
      </c>
      <c r="AV259" s="6">
        <f t="shared" si="243"/>
        <v>2.0423273223188734E-5</v>
      </c>
      <c r="AW259" s="6">
        <f t="shared" si="244"/>
        <v>0.6816099197727975</v>
      </c>
      <c r="AX259" s="5">
        <f t="shared" si="245"/>
        <v>0.69018106912919808</v>
      </c>
      <c r="AY259" s="5">
        <v>7.6300000000000001E-4</v>
      </c>
      <c r="AZ259" s="5">
        <v>0.69470456363643307</v>
      </c>
      <c r="BA259" s="10">
        <f t="shared" si="246"/>
        <v>2.8644193971166447</v>
      </c>
      <c r="BB259" s="10">
        <f t="shared" si="247"/>
        <v>3.131725613630406E-2</v>
      </c>
      <c r="BC259" s="5">
        <f t="shared" si="248"/>
        <v>99.889054768357227</v>
      </c>
      <c r="BD259" s="5">
        <f t="shared" si="251"/>
        <v>99.889054768357227</v>
      </c>
      <c r="BE259" s="5">
        <f t="shared" si="249"/>
        <v>0.65113931072465514</v>
      </c>
    </row>
    <row r="260" spans="7:57">
      <c r="G260" s="5">
        <v>131072</v>
      </c>
      <c r="H260" s="5">
        <v>89400</v>
      </c>
      <c r="I260" s="5">
        <v>1156224</v>
      </c>
      <c r="J260" s="10">
        <f t="shared" si="216"/>
        <v>2312448</v>
      </c>
      <c r="K260" s="5">
        <v>513.50846100000001</v>
      </c>
      <c r="L260" s="10">
        <f t="shared" si="217"/>
        <v>4108.0676880000001</v>
      </c>
      <c r="M260" s="5">
        <f t="shared" si="218"/>
        <v>15.662687999999999</v>
      </c>
      <c r="N260" s="5">
        <f t="shared" si="219"/>
        <v>13107200</v>
      </c>
      <c r="O260" s="11">
        <f t="shared" si="220"/>
        <v>562.904064788136</v>
      </c>
      <c r="P260" s="11">
        <f t="shared" si="253"/>
        <v>1.3333333333333333</v>
      </c>
      <c r="Q260" s="6">
        <f t="shared" si="221"/>
        <v>9.48952897418988E-5</v>
      </c>
      <c r="R260" s="6">
        <f t="shared" si="222"/>
        <v>7.078417403074641E-7</v>
      </c>
      <c r="S260" s="5">
        <f t="shared" si="223"/>
        <v>9.5603131482206266E-5</v>
      </c>
      <c r="T260" s="5">
        <f t="shared" si="224"/>
        <v>9.48952897418988E-5</v>
      </c>
      <c r="U260" s="6">
        <f t="shared" si="225"/>
        <v>0</v>
      </c>
      <c r="V260" s="6">
        <f t="shared" si="226"/>
        <v>5.0213442429417506E-5</v>
      </c>
      <c r="W260" s="6">
        <f t="shared" si="227"/>
        <v>7.0782620742943114E-2</v>
      </c>
      <c r="X260" s="5">
        <f t="shared" si="228"/>
        <v>7.0832834185372534E-2</v>
      </c>
      <c r="Y260" s="5">
        <v>7.8999999999999996E-5</v>
      </c>
      <c r="Z260" s="5">
        <v>7.8608511111075988E-2</v>
      </c>
      <c r="AA260" s="10">
        <f t="shared" si="229"/>
        <v>29.271493670886077</v>
      </c>
      <c r="AB260" s="10">
        <f t="shared" si="230"/>
        <v>0.41600685448101271</v>
      </c>
      <c r="AC260" s="5">
        <f t="shared" si="231"/>
        <v>20.120619926454182</v>
      </c>
      <c r="AD260" s="5">
        <f t="shared" si="250"/>
        <v>21.016622129375026</v>
      </c>
      <c r="AE260" s="5">
        <f t="shared" si="232"/>
        <v>9.8916476292448898</v>
      </c>
      <c r="AG260" s="5">
        <v>262144</v>
      </c>
      <c r="AH260" s="5">
        <v>19779</v>
      </c>
      <c r="AI260" s="5">
        <v>1328611</v>
      </c>
      <c r="AJ260" s="10">
        <f t="shared" si="233"/>
        <v>2657222</v>
      </c>
      <c r="AK260" s="5">
        <v>395.27833600000002</v>
      </c>
      <c r="AL260" s="10">
        <f t="shared" si="234"/>
        <v>3162.2266880000002</v>
      </c>
      <c r="AM260" s="5">
        <f t="shared" si="235"/>
        <v>16.338912000000001</v>
      </c>
      <c r="AN260" s="5">
        <f t="shared" si="236"/>
        <v>13107200</v>
      </c>
      <c r="AO260" s="11">
        <f t="shared" si="237"/>
        <v>840.30092152583836</v>
      </c>
      <c r="AP260" s="11">
        <f t="shared" si="252"/>
        <v>1.3333333333333333</v>
      </c>
      <c r="AQ260" s="6">
        <f t="shared" si="238"/>
        <v>0</v>
      </c>
      <c r="AR260" s="6">
        <f t="shared" si="239"/>
        <v>8.962061577300958E-7</v>
      </c>
      <c r="AS260" s="5">
        <f t="shared" si="240"/>
        <v>8.962061577300958E-7</v>
      </c>
      <c r="AT260" s="5">
        <f t="shared" si="241"/>
        <v>8.962061577300958E-7</v>
      </c>
      <c r="AU260" s="6">
        <f t="shared" si="242"/>
        <v>1.0396081843027689E-2</v>
      </c>
      <c r="AV260" s="6">
        <f t="shared" si="243"/>
        <v>2.1622210535039771E-5</v>
      </c>
      <c r="AW260" s="6">
        <f t="shared" si="244"/>
        <v>6.7892993319439862E-2</v>
      </c>
      <c r="AX260" s="5">
        <f t="shared" si="245"/>
        <v>7.8310697373002586E-2</v>
      </c>
      <c r="AY260" s="5">
        <v>7.6000000000000004E-5</v>
      </c>
      <c r="AZ260" s="5">
        <v>7.3807822222256E-2</v>
      </c>
      <c r="BA260" s="10">
        <f t="shared" si="246"/>
        <v>34.96344736842105</v>
      </c>
      <c r="BB260" s="10">
        <f t="shared" si="247"/>
        <v>0.33286596715789474</v>
      </c>
      <c r="BC260" s="5">
        <f t="shared" si="248"/>
        <v>98.820781371407762</v>
      </c>
      <c r="BD260" s="5">
        <f t="shared" si="251"/>
        <v>98.820781371407762</v>
      </c>
      <c r="BE260" s="5">
        <f t="shared" si="249"/>
        <v>6.1008102057085072</v>
      </c>
    </row>
    <row r="261" spans="7:57">
      <c r="G261" s="5">
        <v>16384</v>
      </c>
      <c r="H261" s="5">
        <v>139752</v>
      </c>
      <c r="I261" s="5">
        <v>1092776</v>
      </c>
      <c r="J261" s="10">
        <f t="shared" si="216"/>
        <v>2185552</v>
      </c>
      <c r="K261" s="5">
        <v>405.62359600000002</v>
      </c>
      <c r="L261" s="10">
        <f t="shared" si="217"/>
        <v>3244.9887680000002</v>
      </c>
      <c r="M261" s="5">
        <f t="shared" si="218"/>
        <v>15.908352000000001</v>
      </c>
      <c r="N261" s="5">
        <f t="shared" si="219"/>
        <v>13107200</v>
      </c>
      <c r="O261" s="11">
        <f t="shared" si="220"/>
        <v>673.51604466323988</v>
      </c>
      <c r="P261" s="11">
        <f t="shared" si="253"/>
        <v>1.3333333333333333</v>
      </c>
      <c r="Q261" s="6">
        <f t="shared" si="221"/>
        <v>8.9687893646035017E-5</v>
      </c>
      <c r="R261" s="6">
        <f t="shared" si="222"/>
        <v>5.5912868805176659E-7</v>
      </c>
      <c r="S261" s="5">
        <f t="shared" si="223"/>
        <v>9.0247022334086788E-5</v>
      </c>
      <c r="T261" s="5">
        <f t="shared" si="224"/>
        <v>8.9687893646035017E-5</v>
      </c>
      <c r="U261" s="6">
        <f t="shared" si="225"/>
        <v>0</v>
      </c>
      <c r="V261" s="6">
        <f t="shared" si="226"/>
        <v>3.9663917213935265E-5</v>
      </c>
      <c r="W261" s="6">
        <f t="shared" si="227"/>
        <v>0.69528245185473248</v>
      </c>
      <c r="X261" s="5">
        <f t="shared" si="228"/>
        <v>0.69532211577194636</v>
      </c>
      <c r="Y261" s="5">
        <v>7.76E-4</v>
      </c>
      <c r="Z261" s="5">
        <v>0.70424328000000003</v>
      </c>
      <c r="AA261" s="10">
        <f t="shared" si="229"/>
        <v>2.8164329896907216</v>
      </c>
      <c r="AB261" s="10">
        <f t="shared" si="230"/>
        <v>3.345349245360825E-2</v>
      </c>
      <c r="AC261" s="5">
        <f t="shared" si="231"/>
        <v>88.44228174664498</v>
      </c>
      <c r="AD261" s="5">
        <f t="shared" si="250"/>
        <v>88.37022908065893</v>
      </c>
      <c r="AE261" s="5">
        <f t="shared" si="232"/>
        <v>1.2667730713814789</v>
      </c>
      <c r="AG261" s="5">
        <v>16384</v>
      </c>
      <c r="AH261" s="5">
        <v>93279</v>
      </c>
      <c r="AI261" s="5">
        <v>1211231</v>
      </c>
      <c r="AJ261" s="10">
        <f t="shared" si="233"/>
        <v>2422462</v>
      </c>
      <c r="AK261" s="5">
        <v>358.27569599999998</v>
      </c>
      <c r="AL261" s="10">
        <f t="shared" si="234"/>
        <v>2866.2055679999999</v>
      </c>
      <c r="AM261" s="5">
        <f t="shared" si="235"/>
        <v>16.400352000000002</v>
      </c>
      <c r="AN261" s="5">
        <f t="shared" si="236"/>
        <v>13107200</v>
      </c>
      <c r="AO261" s="11">
        <f t="shared" si="237"/>
        <v>845.18082968150873</v>
      </c>
      <c r="AP261" s="11">
        <f t="shared" si="252"/>
        <v>1.3333333333333333</v>
      </c>
      <c r="AQ261" s="6">
        <f t="shared" si="238"/>
        <v>0</v>
      </c>
      <c r="AR261" s="6">
        <f t="shared" si="239"/>
        <v>8.1231085965772695E-7</v>
      </c>
      <c r="AS261" s="5">
        <f t="shared" si="240"/>
        <v>8.1231085965772695E-7</v>
      </c>
      <c r="AT261" s="5">
        <f t="shared" si="241"/>
        <v>8.1231085965772695E-7</v>
      </c>
      <c r="AU261" s="6">
        <f t="shared" si="242"/>
        <v>9.4776097795459101E-3</v>
      </c>
      <c r="AV261" s="6">
        <f t="shared" si="243"/>
        <v>1.959812067337762E-5</v>
      </c>
      <c r="AW261" s="6">
        <f t="shared" si="244"/>
        <v>0.77183613457889522</v>
      </c>
      <c r="AX261" s="5">
        <f t="shared" si="245"/>
        <v>0.78133334247911446</v>
      </c>
      <c r="AY261" s="5">
        <v>8.6399999999999997E-4</v>
      </c>
      <c r="AZ261" s="5">
        <v>0.77748480000028797</v>
      </c>
      <c r="BA261" s="10">
        <f t="shared" si="246"/>
        <v>2.803775462962963</v>
      </c>
      <c r="BB261" s="10">
        <f t="shared" si="247"/>
        <v>2.6538940444444444E-2</v>
      </c>
      <c r="BC261" s="5">
        <f t="shared" si="248"/>
        <v>99.905982539391459</v>
      </c>
      <c r="BD261" s="5">
        <f t="shared" si="251"/>
        <v>99.905982539391459</v>
      </c>
      <c r="BE261" s="5">
        <f t="shared" si="249"/>
        <v>0.49499906349616912</v>
      </c>
    </row>
    <row r="262" spans="7:57">
      <c r="G262" s="5">
        <v>262144</v>
      </c>
      <c r="H262" s="5">
        <v>19779</v>
      </c>
      <c r="I262" s="5">
        <v>1328611</v>
      </c>
      <c r="J262" s="10">
        <f t="shared" si="216"/>
        <v>2657222</v>
      </c>
      <c r="K262" s="5">
        <v>509.50592399999999</v>
      </c>
      <c r="L262" s="10">
        <f t="shared" si="217"/>
        <v>4076.0473919999999</v>
      </c>
      <c r="M262" s="5">
        <f t="shared" si="218"/>
        <v>16.338912000000001</v>
      </c>
      <c r="N262" s="5">
        <f t="shared" si="219"/>
        <v>13107200</v>
      </c>
      <c r="O262" s="11">
        <f t="shared" si="220"/>
        <v>651.91145844263042</v>
      </c>
      <c r="P262" s="11">
        <f t="shared" si="253"/>
        <v>1.3333333333333333</v>
      </c>
      <c r="Q262" s="6">
        <f t="shared" si="221"/>
        <v>1.0904368513304853E-4</v>
      </c>
      <c r="R262" s="6">
        <f t="shared" si="222"/>
        <v>7.0232447434030214E-7</v>
      </c>
      <c r="S262" s="5">
        <f t="shared" si="223"/>
        <v>1.0974600960738883E-4</v>
      </c>
      <c r="T262" s="5">
        <f t="shared" si="224"/>
        <v>1.0904368513304853E-4</v>
      </c>
      <c r="U262" s="6">
        <f t="shared" si="225"/>
        <v>0</v>
      </c>
      <c r="V262" s="6">
        <f t="shared" si="226"/>
        <v>4.9822054211919152E-5</v>
      </c>
      <c r="W262" s="6">
        <f t="shared" si="227"/>
        <v>6.6302708037693558E-2</v>
      </c>
      <c r="X262" s="5">
        <f t="shared" si="228"/>
        <v>6.6352530091905476E-2</v>
      </c>
      <c r="Y262" s="5">
        <v>7.3999999999999996E-5</v>
      </c>
      <c r="Z262" s="5">
        <v>7.1724088888855994E-2</v>
      </c>
      <c r="AA262" s="10">
        <f t="shared" si="229"/>
        <v>35.908405405405411</v>
      </c>
      <c r="AB262" s="10">
        <f t="shared" si="230"/>
        <v>0.44065377210810808</v>
      </c>
      <c r="AC262" s="5">
        <f t="shared" si="231"/>
        <v>47.356331260876395</v>
      </c>
      <c r="AD262" s="5">
        <f t="shared" si="250"/>
        <v>48.3054183883633</v>
      </c>
      <c r="AE262" s="5">
        <f t="shared" si="232"/>
        <v>7.4891976742629831</v>
      </c>
      <c r="AG262" s="5">
        <v>131072</v>
      </c>
      <c r="AH262" s="5">
        <v>33401</v>
      </c>
      <c r="AI262" s="5">
        <v>1317655</v>
      </c>
      <c r="AJ262" s="10">
        <f t="shared" si="233"/>
        <v>2635310</v>
      </c>
      <c r="AK262" s="5">
        <v>279.48823499999997</v>
      </c>
      <c r="AL262" s="10">
        <f t="shared" si="234"/>
        <v>2235.9058799999998</v>
      </c>
      <c r="AM262" s="5">
        <f t="shared" si="235"/>
        <v>16.479880000000001</v>
      </c>
      <c r="AN262" s="5">
        <f t="shared" si="236"/>
        <v>13107200</v>
      </c>
      <c r="AO262" s="11">
        <f t="shared" si="237"/>
        <v>1178.6319019832804</v>
      </c>
      <c r="AP262" s="11">
        <f t="shared" si="252"/>
        <v>1.3333333333333333</v>
      </c>
      <c r="AQ262" s="6">
        <f t="shared" si="238"/>
        <v>0</v>
      </c>
      <c r="AR262" s="6">
        <f t="shared" si="239"/>
        <v>6.3367772632021006E-7</v>
      </c>
      <c r="AS262" s="5">
        <f t="shared" si="240"/>
        <v>6.3367772632021006E-7</v>
      </c>
      <c r="AT262" s="5">
        <f t="shared" si="241"/>
        <v>6.3367772632021006E-7</v>
      </c>
      <c r="AU262" s="6">
        <f t="shared" si="242"/>
        <v>1.0310353610556175E-2</v>
      </c>
      <c r="AV262" s="6">
        <f t="shared" si="243"/>
        <v>1.5288349774971404E-5</v>
      </c>
      <c r="AW262" s="6">
        <f t="shared" si="244"/>
        <v>9.9159503400760851E-2</v>
      </c>
      <c r="AX262" s="5">
        <f t="shared" si="245"/>
        <v>0.109485145361092</v>
      </c>
      <c r="AY262" s="5">
        <v>1.11E-4</v>
      </c>
      <c r="AZ262" s="5">
        <v>0.1065489</v>
      </c>
      <c r="BA262" s="10">
        <f t="shared" si="246"/>
        <v>23.741531531531532</v>
      </c>
      <c r="BB262" s="10">
        <f t="shared" si="247"/>
        <v>0.1611463697297297</v>
      </c>
      <c r="BC262" s="5">
        <f t="shared" si="248"/>
        <v>99.429119165477289</v>
      </c>
      <c r="BD262" s="5">
        <f t="shared" si="251"/>
        <v>99.429119165477289</v>
      </c>
      <c r="BE262" s="5">
        <f t="shared" si="249"/>
        <v>2.7557725711781105</v>
      </c>
    </row>
    <row r="263" spans="7:57">
      <c r="G263" s="5">
        <v>16384</v>
      </c>
      <c r="H263" s="5">
        <v>93279</v>
      </c>
      <c r="I263" s="5">
        <v>1211231</v>
      </c>
      <c r="J263" s="10">
        <f t="shared" si="216"/>
        <v>2422462</v>
      </c>
      <c r="K263" s="5">
        <v>400.38073700000001</v>
      </c>
      <c r="L263" s="10">
        <f t="shared" si="217"/>
        <v>3203.0458960000001</v>
      </c>
      <c r="M263" s="5">
        <f t="shared" si="218"/>
        <v>16.400352000000002</v>
      </c>
      <c r="N263" s="5">
        <f t="shared" si="219"/>
        <v>13107200</v>
      </c>
      <c r="O263" s="11">
        <f t="shared" si="220"/>
        <v>756.29949699603048</v>
      </c>
      <c r="P263" s="11">
        <f t="shared" si="253"/>
        <v>1.3333333333333333</v>
      </c>
      <c r="Q263" s="6">
        <f t="shared" si="221"/>
        <v>9.9409903867563569E-5</v>
      </c>
      <c r="R263" s="6">
        <f t="shared" si="222"/>
        <v>5.5190170987983993E-7</v>
      </c>
      <c r="S263" s="5">
        <f t="shared" si="223"/>
        <v>9.9961805577443403E-5</v>
      </c>
      <c r="T263" s="5">
        <f t="shared" si="224"/>
        <v>9.9409903867563569E-5</v>
      </c>
      <c r="U263" s="6">
        <f t="shared" si="225"/>
        <v>0</v>
      </c>
      <c r="V263" s="6">
        <f t="shared" si="226"/>
        <v>3.9151244067227263E-5</v>
      </c>
      <c r="W263" s="6">
        <f t="shared" si="227"/>
        <v>0.77233695038502492</v>
      </c>
      <c r="X263" s="5">
        <f t="shared" si="228"/>
        <v>0.7723761016290922</v>
      </c>
      <c r="Y263" s="5">
        <v>8.6200000000000003E-4</v>
      </c>
      <c r="Z263" s="5">
        <v>0.77993760000000001</v>
      </c>
      <c r="AA263" s="10">
        <f t="shared" si="229"/>
        <v>2.8102807424593967</v>
      </c>
      <c r="AB263" s="10">
        <f t="shared" si="230"/>
        <v>2.9726644046403714E-2</v>
      </c>
      <c r="AC263" s="5">
        <f t="shared" si="231"/>
        <v>88.467528553646929</v>
      </c>
      <c r="AD263" s="5">
        <f t="shared" si="250"/>
        <v>88.403502833243238</v>
      </c>
      <c r="AE263" s="5">
        <f t="shared" si="232"/>
        <v>0.969500428099351</v>
      </c>
      <c r="AG263" s="5">
        <v>131072</v>
      </c>
      <c r="AH263" s="5">
        <v>22695</v>
      </c>
      <c r="AI263" s="5">
        <v>1335622</v>
      </c>
      <c r="AJ263" s="10">
        <f t="shared" si="233"/>
        <v>2671244</v>
      </c>
      <c r="AK263" s="5">
        <v>394.676041</v>
      </c>
      <c r="AL263" s="10">
        <f t="shared" si="234"/>
        <v>3157.408328</v>
      </c>
      <c r="AM263" s="5">
        <f t="shared" si="235"/>
        <v>16.481363999999999</v>
      </c>
      <c r="AN263" s="5">
        <f t="shared" si="236"/>
        <v>13107200</v>
      </c>
      <c r="AO263" s="11">
        <f t="shared" si="237"/>
        <v>846.02424599673134</v>
      </c>
      <c r="AP263" s="11">
        <f t="shared" si="252"/>
        <v>1.3333333333333333</v>
      </c>
      <c r="AQ263" s="6">
        <f t="shared" si="238"/>
        <v>0</v>
      </c>
      <c r="AR263" s="6">
        <f t="shared" si="239"/>
        <v>8.948405870964194E-7</v>
      </c>
      <c r="AS263" s="5">
        <f t="shared" si="240"/>
        <v>8.948405870964194E-7</v>
      </c>
      <c r="AT263" s="5">
        <f t="shared" si="241"/>
        <v>8.948405870964194E-7</v>
      </c>
      <c r="AU263" s="6">
        <f t="shared" si="242"/>
        <v>1.0450941338998645E-2</v>
      </c>
      <c r="AV263" s="6">
        <f t="shared" si="243"/>
        <v>2.1589264258686791E-5</v>
      </c>
      <c r="AW263" s="6">
        <f t="shared" si="244"/>
        <v>7.5039624195170365E-2</v>
      </c>
      <c r="AX263" s="5">
        <f t="shared" si="245"/>
        <v>8.5512154798427692E-2</v>
      </c>
      <c r="AY263" s="5">
        <v>8.3999999999999995E-5</v>
      </c>
      <c r="AZ263" s="5">
        <v>7.9827999999972005E-2</v>
      </c>
      <c r="BA263" s="10">
        <f t="shared" si="246"/>
        <v>31.80052380952381</v>
      </c>
      <c r="BB263" s="10">
        <f t="shared" si="247"/>
        <v>0.30070555504761903</v>
      </c>
      <c r="BC263" s="5">
        <f t="shared" si="248"/>
        <v>98.934713586789968</v>
      </c>
      <c r="BD263" s="5">
        <f t="shared" si="251"/>
        <v>98.934713586789968</v>
      </c>
      <c r="BE263" s="5">
        <f t="shared" si="249"/>
        <v>7.1205025786161249</v>
      </c>
    </row>
    <row r="264" spans="7:57">
      <c r="G264" s="5">
        <v>131072</v>
      </c>
      <c r="H264" s="5">
        <v>33401</v>
      </c>
      <c r="I264" s="5">
        <v>1317655</v>
      </c>
      <c r="J264" s="10">
        <f t="shared" si="216"/>
        <v>2635310</v>
      </c>
      <c r="K264" s="5">
        <v>303.15977500000002</v>
      </c>
      <c r="L264" s="10">
        <f t="shared" si="217"/>
        <v>2425.2782000000002</v>
      </c>
      <c r="M264" s="5">
        <f t="shared" si="218"/>
        <v>16.479880000000001</v>
      </c>
      <c r="N264" s="5">
        <f t="shared" si="219"/>
        <v>13107200</v>
      </c>
      <c r="O264" s="11">
        <f t="shared" si="220"/>
        <v>1086.601116523457</v>
      </c>
      <c r="P264" s="11">
        <f t="shared" si="253"/>
        <v>1.3333333333333333</v>
      </c>
      <c r="Q264" s="6">
        <f t="shared" si="221"/>
        <v>1.0814448844243128E-4</v>
      </c>
      <c r="R264" s="6">
        <f t="shared" si="222"/>
        <v>4.1788823169404263E-7</v>
      </c>
      <c r="S264" s="5">
        <f t="shared" si="223"/>
        <v>1.0856237667412532E-4</v>
      </c>
      <c r="T264" s="5">
        <f t="shared" si="224"/>
        <v>1.0814448844243128E-4</v>
      </c>
      <c r="U264" s="6">
        <f t="shared" si="225"/>
        <v>0</v>
      </c>
      <c r="V264" s="6">
        <f t="shared" si="226"/>
        <v>2.9644488971482918E-5</v>
      </c>
      <c r="W264" s="6">
        <f t="shared" si="227"/>
        <v>0.10124602713864016</v>
      </c>
      <c r="X264" s="5">
        <f t="shared" si="228"/>
        <v>0.10127567162761164</v>
      </c>
      <c r="Y264" s="5">
        <v>1.13E-4</v>
      </c>
      <c r="Z264" s="5">
        <v>0.1077794</v>
      </c>
      <c r="AA264" s="10">
        <f t="shared" si="229"/>
        <v>23.321327433628319</v>
      </c>
      <c r="AB264" s="10">
        <f t="shared" si="230"/>
        <v>0.1717011115044248</v>
      </c>
      <c r="AC264" s="5">
        <f t="shared" si="231"/>
        <v>4.2969128828041763</v>
      </c>
      <c r="AD264" s="5">
        <f t="shared" si="250"/>
        <v>3.927100288384672</v>
      </c>
      <c r="AE264" s="5">
        <f t="shared" si="232"/>
        <v>6.0342963241476175</v>
      </c>
      <c r="AG264" s="5">
        <v>262144</v>
      </c>
      <c r="AH264" s="5">
        <v>9506</v>
      </c>
      <c r="AI264" s="5">
        <v>1358832</v>
      </c>
      <c r="AJ264" s="10">
        <f t="shared" si="233"/>
        <v>2717664</v>
      </c>
      <c r="AK264" s="5">
        <v>385.60163899999998</v>
      </c>
      <c r="AL264" s="10">
        <f t="shared" si="234"/>
        <v>3084.8131119999998</v>
      </c>
      <c r="AM264" s="5">
        <f t="shared" si="235"/>
        <v>16.496103999999999</v>
      </c>
      <c r="AN264" s="5">
        <f t="shared" si="236"/>
        <v>13107200</v>
      </c>
      <c r="AO264" s="11">
        <f t="shared" si="237"/>
        <v>880.98173254911922</v>
      </c>
      <c r="AP264" s="11">
        <f t="shared" si="252"/>
        <v>1.3333333333333333</v>
      </c>
      <c r="AQ264" s="6">
        <f t="shared" si="238"/>
        <v>0</v>
      </c>
      <c r="AR264" s="6">
        <f t="shared" si="239"/>
        <v>8.7426638859008305E-7</v>
      </c>
      <c r="AS264" s="5">
        <f t="shared" si="240"/>
        <v>8.7426638859008305E-7</v>
      </c>
      <c r="AT264" s="5">
        <f t="shared" si="241"/>
        <v>8.7426638859008305E-7</v>
      </c>
      <c r="AU264" s="6">
        <f t="shared" si="242"/>
        <v>1.0632554361603961E-2</v>
      </c>
      <c r="AV264" s="6">
        <f t="shared" si="243"/>
        <v>2.1092883322384764E-5</v>
      </c>
      <c r="AW264" s="6">
        <f t="shared" si="244"/>
        <v>6.5213006741040913E-2</v>
      </c>
      <c r="AX264" s="5">
        <f t="shared" si="245"/>
        <v>7.5866653985967258E-2</v>
      </c>
      <c r="AY264" s="5">
        <v>7.2999999999999999E-5</v>
      </c>
      <c r="AZ264" s="5">
        <v>7.0999370588230998E-2</v>
      </c>
      <c r="BA264" s="10">
        <f t="shared" si="246"/>
        <v>37.228273972602736</v>
      </c>
      <c r="BB264" s="10">
        <f t="shared" si="247"/>
        <v>0.33806171090410958</v>
      </c>
      <c r="BC264" s="5">
        <f t="shared" si="248"/>
        <v>98.802374810150567</v>
      </c>
      <c r="BD264" s="5">
        <f t="shared" si="251"/>
        <v>98.802374810150567</v>
      </c>
      <c r="BE264" s="5">
        <f t="shared" si="249"/>
        <v>6.8553895019219668</v>
      </c>
    </row>
    <row r="265" spans="7:57">
      <c r="G265" s="5">
        <v>131072</v>
      </c>
      <c r="H265" s="5">
        <v>22695</v>
      </c>
      <c r="I265" s="5">
        <v>1335622</v>
      </c>
      <c r="J265" s="10">
        <f t="shared" si="216"/>
        <v>2671244</v>
      </c>
      <c r="K265" s="5">
        <v>426.13925899999998</v>
      </c>
      <c r="L265" s="10">
        <f t="shared" si="217"/>
        <v>3409.1140719999999</v>
      </c>
      <c r="M265" s="5">
        <f t="shared" si="218"/>
        <v>16.481363999999999</v>
      </c>
      <c r="N265" s="5">
        <f t="shared" si="219"/>
        <v>13107200</v>
      </c>
      <c r="O265" s="11">
        <f t="shared" si="220"/>
        <v>783.55958280764742</v>
      </c>
      <c r="P265" s="11">
        <f t="shared" si="253"/>
        <v>1.3333333333333333</v>
      </c>
      <c r="Q265" s="6">
        <f t="shared" si="221"/>
        <v>1.0961910207334768E-4</v>
      </c>
      <c r="R265" s="6">
        <f t="shared" si="222"/>
        <v>5.874083439958999E-7</v>
      </c>
      <c r="S265" s="5">
        <f t="shared" si="223"/>
        <v>1.1020651041734359E-4</v>
      </c>
      <c r="T265" s="5">
        <f t="shared" si="224"/>
        <v>1.0961910207334768E-4</v>
      </c>
      <c r="U265" s="6">
        <f t="shared" si="225"/>
        <v>0</v>
      </c>
      <c r="V265" s="6">
        <f t="shared" si="226"/>
        <v>4.1670042022367254E-5</v>
      </c>
      <c r="W265" s="6">
        <f t="shared" si="227"/>
        <v>7.7054498530292517E-2</v>
      </c>
      <c r="X265" s="5">
        <f t="shared" si="228"/>
        <v>7.7096168572314883E-2</v>
      </c>
      <c r="Y265" s="5">
        <v>8.6000000000000003E-5</v>
      </c>
      <c r="Z265" s="5">
        <v>8.1408460000000002E-2</v>
      </c>
      <c r="AA265" s="10">
        <f t="shared" si="229"/>
        <v>31.060976744186046</v>
      </c>
      <c r="AB265" s="10">
        <f t="shared" si="230"/>
        <v>0.31712689041860459</v>
      </c>
      <c r="AC265" s="5">
        <f t="shared" si="231"/>
        <v>27.464072178311248</v>
      </c>
      <c r="AD265" s="5">
        <f t="shared" si="250"/>
        <v>28.147105136446026</v>
      </c>
      <c r="AE265" s="5">
        <f t="shared" si="232"/>
        <v>5.297104782089133</v>
      </c>
      <c r="AG265" s="5">
        <v>131072</v>
      </c>
      <c r="AH265" s="5">
        <v>22695</v>
      </c>
      <c r="AI265" s="5">
        <v>1350309</v>
      </c>
      <c r="AJ265" s="10">
        <f t="shared" si="233"/>
        <v>2700618</v>
      </c>
      <c r="AK265" s="5">
        <v>327.20838900000001</v>
      </c>
      <c r="AL265" s="10">
        <f t="shared" si="234"/>
        <v>2617.6671120000001</v>
      </c>
      <c r="AM265" s="5">
        <f t="shared" si="235"/>
        <v>16.657608</v>
      </c>
      <c r="AN265" s="5">
        <f t="shared" si="236"/>
        <v>13107200</v>
      </c>
      <c r="AO265" s="11">
        <f t="shared" si="237"/>
        <v>1031.6888605200156</v>
      </c>
      <c r="AP265" s="11">
        <f t="shared" si="252"/>
        <v>1.3333333333333333</v>
      </c>
      <c r="AQ265" s="6">
        <f t="shared" si="238"/>
        <v>0</v>
      </c>
      <c r="AR265" s="6">
        <f t="shared" si="239"/>
        <v>7.4187261576294568E-7</v>
      </c>
      <c r="AS265" s="5">
        <f t="shared" si="240"/>
        <v>7.4187261576294568E-7</v>
      </c>
      <c r="AT265" s="5">
        <f t="shared" si="241"/>
        <v>7.4187261576294568E-7</v>
      </c>
      <c r="AU265" s="6">
        <f t="shared" si="242"/>
        <v>1.0565863806168153E-2</v>
      </c>
      <c r="AV265" s="6">
        <f t="shared" si="243"/>
        <v>1.7898700817717447E-5</v>
      </c>
      <c r="AW265" s="6">
        <f t="shared" si="244"/>
        <v>7.5932953054636695E-2</v>
      </c>
      <c r="AX265" s="5">
        <f t="shared" si="245"/>
        <v>8.6516715561622562E-2</v>
      </c>
      <c r="AY265" s="5">
        <v>8.5000000000000006E-5</v>
      </c>
      <c r="AZ265" s="5">
        <v>8.1278888888870013E-2</v>
      </c>
      <c r="BA265" s="10">
        <f t="shared" si="246"/>
        <v>31.771976470588235</v>
      </c>
      <c r="BB265" s="10">
        <f t="shared" si="247"/>
        <v>0.24636866936470586</v>
      </c>
      <c r="BC265" s="5">
        <f t="shared" si="248"/>
        <v>99.127208687337713</v>
      </c>
      <c r="BD265" s="5">
        <f t="shared" si="251"/>
        <v>99.127208687337713</v>
      </c>
      <c r="BE265" s="5">
        <f t="shared" si="249"/>
        <v>6.4442646108438559</v>
      </c>
    </row>
    <row r="266" spans="7:57">
      <c r="G266" s="5">
        <v>131072</v>
      </c>
      <c r="H266" s="5">
        <v>9506</v>
      </c>
      <c r="I266" s="5">
        <v>1358832</v>
      </c>
      <c r="J266" s="10">
        <f t="shared" si="216"/>
        <v>2717664</v>
      </c>
      <c r="K266" s="5">
        <v>502.06478099999998</v>
      </c>
      <c r="L266" s="10">
        <f t="shared" si="217"/>
        <v>4016.5182479999999</v>
      </c>
      <c r="M266" s="5">
        <f t="shared" si="218"/>
        <v>16.496103999999999</v>
      </c>
      <c r="N266" s="5">
        <f t="shared" si="219"/>
        <v>13107200</v>
      </c>
      <c r="O266" s="11">
        <f t="shared" si="220"/>
        <v>676.62184812760256</v>
      </c>
      <c r="P266" s="11">
        <f t="shared" si="253"/>
        <v>1.3333333333333333</v>
      </c>
      <c r="Q266" s="6">
        <f t="shared" si="221"/>
        <v>1.1152402678941435E-4</v>
      </c>
      <c r="R266" s="6">
        <f t="shared" si="222"/>
        <v>6.9206728870262139E-7</v>
      </c>
      <c r="S266" s="5">
        <f t="shared" si="223"/>
        <v>1.1221609407811697E-4</v>
      </c>
      <c r="T266" s="5">
        <f t="shared" si="224"/>
        <v>1.1152402678941435E-4</v>
      </c>
      <c r="U266" s="6">
        <f t="shared" si="225"/>
        <v>0</v>
      </c>
      <c r="V266" s="6">
        <f t="shared" si="226"/>
        <v>4.9094421789053264E-5</v>
      </c>
      <c r="W266" s="6">
        <f t="shared" si="227"/>
        <v>6.8990655660843295E-2</v>
      </c>
      <c r="X266" s="5">
        <f t="shared" si="228"/>
        <v>6.9039750082632342E-2</v>
      </c>
      <c r="Y266" s="5">
        <v>7.7000000000000001E-5</v>
      </c>
      <c r="Z266" s="5">
        <v>7.4352162499999999E-2</v>
      </c>
      <c r="AA266" s="10">
        <f t="shared" si="229"/>
        <v>35.294337662337661</v>
      </c>
      <c r="AB266" s="10">
        <f t="shared" si="230"/>
        <v>0.41730059719480517</v>
      </c>
      <c r="AC266" s="5">
        <f t="shared" si="231"/>
        <v>44.836398427810849</v>
      </c>
      <c r="AD266" s="5">
        <f t="shared" si="250"/>
        <v>45.735187114437622</v>
      </c>
      <c r="AE266" s="5">
        <f t="shared" si="232"/>
        <v>7.1449332995091526</v>
      </c>
      <c r="AG266" s="5">
        <v>131072</v>
      </c>
      <c r="AH266" s="5">
        <v>3557</v>
      </c>
      <c r="AI266" s="5">
        <v>1387773</v>
      </c>
      <c r="AJ266" s="10">
        <f t="shared" si="233"/>
        <v>2775546</v>
      </c>
      <c r="AK266" s="5">
        <v>438.755562</v>
      </c>
      <c r="AL266" s="10">
        <f t="shared" si="234"/>
        <v>3510.044496</v>
      </c>
      <c r="AM266" s="5">
        <f t="shared" si="235"/>
        <v>16.724416000000002</v>
      </c>
      <c r="AN266" s="5">
        <f t="shared" si="236"/>
        <v>13107200</v>
      </c>
      <c r="AO266" s="11">
        <f t="shared" si="237"/>
        <v>790.74382195524163</v>
      </c>
      <c r="AP266" s="11">
        <f t="shared" si="252"/>
        <v>1.3333333333333333</v>
      </c>
      <c r="AQ266" s="6">
        <f t="shared" si="238"/>
        <v>0</v>
      </c>
      <c r="AR266" s="6">
        <f t="shared" si="239"/>
        <v>9.9478114682897462E-7</v>
      </c>
      <c r="AS266" s="5">
        <f t="shared" si="240"/>
        <v>9.9478114682897462E-7</v>
      </c>
      <c r="AT266" s="5">
        <f t="shared" si="241"/>
        <v>9.9478114682897462E-7</v>
      </c>
      <c r="AU266" s="6">
        <f t="shared" si="242"/>
        <v>1.0859011168463956E-2</v>
      </c>
      <c r="AV266" s="6">
        <f t="shared" si="243"/>
        <v>2.4000468204216724E-5</v>
      </c>
      <c r="AW266" s="6">
        <f t="shared" si="244"/>
        <v>7.5039624195170365E-2</v>
      </c>
      <c r="AX266" s="5">
        <f t="shared" si="245"/>
        <v>8.592263583183854E-2</v>
      </c>
      <c r="AY266" s="5">
        <v>8.3999999999999995E-5</v>
      </c>
      <c r="AZ266" s="5">
        <v>8.1221466666647993E-2</v>
      </c>
      <c r="BA266" s="10">
        <f t="shared" si="246"/>
        <v>33.042214285714287</v>
      </c>
      <c r="BB266" s="10">
        <f t="shared" si="247"/>
        <v>0.334289952</v>
      </c>
      <c r="BC266" s="5">
        <f t="shared" si="248"/>
        <v>98.815736729965494</v>
      </c>
      <c r="BD266" s="5">
        <f t="shared" si="251"/>
        <v>98.815736729965494</v>
      </c>
      <c r="BE266" s="5">
        <f t="shared" si="249"/>
        <v>5.7880870145884593</v>
      </c>
    </row>
    <row r="267" spans="7:57">
      <c r="G267" s="5">
        <v>131072</v>
      </c>
      <c r="H267" s="5">
        <v>22695</v>
      </c>
      <c r="I267" s="5">
        <v>1350309</v>
      </c>
      <c r="J267" s="10">
        <f t="shared" si="216"/>
        <v>2700618</v>
      </c>
      <c r="K267" s="5">
        <v>514.21897899999999</v>
      </c>
      <c r="L267" s="10">
        <f t="shared" si="217"/>
        <v>4113.7518319999999</v>
      </c>
      <c r="M267" s="5">
        <f t="shared" si="218"/>
        <v>16.657608</v>
      </c>
      <c r="N267" s="5">
        <f t="shared" si="219"/>
        <v>13107200</v>
      </c>
      <c r="O267" s="11">
        <f t="shared" si="220"/>
        <v>656.48539588423091</v>
      </c>
      <c r="P267" s="11">
        <f t="shared" si="253"/>
        <v>1.3333333333333333</v>
      </c>
      <c r="Q267" s="6">
        <f t="shared" si="221"/>
        <v>1.108245147965218E-4</v>
      </c>
      <c r="R267" s="6">
        <f t="shared" si="222"/>
        <v>7.0882114831305051E-7</v>
      </c>
      <c r="S267" s="5">
        <f t="shared" si="223"/>
        <v>1.1153333594483485E-4</v>
      </c>
      <c r="T267" s="5">
        <f t="shared" si="224"/>
        <v>1.108245147965218E-4</v>
      </c>
      <c r="U267" s="6">
        <f t="shared" si="225"/>
        <v>0</v>
      </c>
      <c r="V267" s="6">
        <f t="shared" si="226"/>
        <v>5.0282920456359038E-5</v>
      </c>
      <c r="W267" s="6">
        <f t="shared" si="227"/>
        <v>7.6158515989242601E-2</v>
      </c>
      <c r="X267" s="5">
        <f t="shared" si="228"/>
        <v>7.6208798909698963E-2</v>
      </c>
      <c r="Y267" s="5">
        <v>8.5000000000000006E-5</v>
      </c>
      <c r="Z267" s="5">
        <v>8.1213722222260004E-2</v>
      </c>
      <c r="AA267" s="10">
        <f t="shared" si="229"/>
        <v>31.771976470588235</v>
      </c>
      <c r="AB267" s="10">
        <f t="shared" si="230"/>
        <v>0.38717664301176463</v>
      </c>
      <c r="AC267" s="5">
        <f t="shared" si="231"/>
        <v>30.381782113555051</v>
      </c>
      <c r="AD267" s="5">
        <f t="shared" si="250"/>
        <v>31.215689346864515</v>
      </c>
      <c r="AE267" s="5">
        <f t="shared" si="232"/>
        <v>6.1626572155674859</v>
      </c>
      <c r="AG267" s="5">
        <v>131072</v>
      </c>
      <c r="AH267" s="5">
        <v>120750</v>
      </c>
      <c r="AI267" s="5">
        <v>1224224</v>
      </c>
      <c r="AJ267" s="10">
        <f t="shared" si="233"/>
        <v>2448448</v>
      </c>
      <c r="AK267" s="5">
        <v>319.04126000000002</v>
      </c>
      <c r="AL267" s="10">
        <f t="shared" si="234"/>
        <v>2552.3300800000002</v>
      </c>
      <c r="AM267" s="5">
        <f t="shared" si="235"/>
        <v>17.105688000000001</v>
      </c>
      <c r="AN267" s="5">
        <f t="shared" si="236"/>
        <v>13107200</v>
      </c>
      <c r="AO267" s="11">
        <f t="shared" si="237"/>
        <v>959.29912012007469</v>
      </c>
      <c r="AP267" s="11">
        <f t="shared" si="252"/>
        <v>1.3333333333333333</v>
      </c>
      <c r="AQ267" s="6">
        <f t="shared" si="238"/>
        <v>0</v>
      </c>
      <c r="AR267" s="6">
        <f t="shared" si="239"/>
        <v>7.2335545801824184E-7</v>
      </c>
      <c r="AS267" s="5">
        <f t="shared" si="240"/>
        <v>7.2335545801824184E-7</v>
      </c>
      <c r="AT267" s="5">
        <f t="shared" si="241"/>
        <v>7.2335545801824184E-7</v>
      </c>
      <c r="AU267" s="6">
        <f t="shared" si="242"/>
        <v>9.5792770782409074E-3</v>
      </c>
      <c r="AV267" s="6">
        <f t="shared" si="243"/>
        <v>1.7451948829000239E-5</v>
      </c>
      <c r="AW267" s="6">
        <f t="shared" si="244"/>
        <v>0.10005283226022715</v>
      </c>
      <c r="AX267" s="5">
        <f t="shared" si="245"/>
        <v>0.10964956128729705</v>
      </c>
      <c r="AY267" s="5">
        <v>1.12E-4</v>
      </c>
      <c r="AZ267" s="5">
        <v>0.11003310769225599</v>
      </c>
      <c r="BA267" s="10">
        <f t="shared" si="246"/>
        <v>21.861142857142855</v>
      </c>
      <c r="BB267" s="10">
        <f t="shared" si="247"/>
        <v>0.18230929142857144</v>
      </c>
      <c r="BC267" s="5">
        <f t="shared" si="248"/>
        <v>99.354146912483714</v>
      </c>
      <c r="BD267" s="5">
        <f t="shared" si="251"/>
        <v>99.354146912483714</v>
      </c>
      <c r="BE267" s="5">
        <f t="shared" si="249"/>
        <v>0.3485736366109502</v>
      </c>
    </row>
    <row r="268" spans="7:57">
      <c r="G268" s="5">
        <v>131072</v>
      </c>
      <c r="H268" s="5">
        <v>3557</v>
      </c>
      <c r="I268" s="5">
        <v>1387773</v>
      </c>
      <c r="J268" s="10">
        <f t="shared" si="216"/>
        <v>2775546</v>
      </c>
      <c r="K268" s="5">
        <v>517.64090699999997</v>
      </c>
      <c r="L268" s="10">
        <f t="shared" si="217"/>
        <v>4141.1272559999998</v>
      </c>
      <c r="M268" s="5">
        <f t="shared" si="218"/>
        <v>16.724416000000002</v>
      </c>
      <c r="N268" s="5">
        <f t="shared" si="219"/>
        <v>13107200</v>
      </c>
      <c r="O268" s="11">
        <f t="shared" si="220"/>
        <v>670.23924366935705</v>
      </c>
      <c r="P268" s="11">
        <f t="shared" si="253"/>
        <v>1.3333333333333333</v>
      </c>
      <c r="Q268" s="6">
        <f t="shared" si="221"/>
        <v>1.1389931443300269E-4</v>
      </c>
      <c r="R268" s="6">
        <f t="shared" si="222"/>
        <v>7.1353807832431048E-7</v>
      </c>
      <c r="S268" s="5">
        <f t="shared" si="223"/>
        <v>1.14612852511327E-4</v>
      </c>
      <c r="T268" s="5">
        <f t="shared" si="224"/>
        <v>1.1389931443300269E-4</v>
      </c>
      <c r="U268" s="6">
        <f t="shared" si="225"/>
        <v>0</v>
      </c>
      <c r="V268" s="6">
        <f t="shared" si="226"/>
        <v>5.0617533802925907E-5</v>
      </c>
      <c r="W268" s="6">
        <f t="shared" si="227"/>
        <v>8.5118341399741726E-2</v>
      </c>
      <c r="X268" s="5">
        <f t="shared" si="228"/>
        <v>8.5168958933544647E-2</v>
      </c>
      <c r="Y268" s="5">
        <v>9.5000000000000005E-5</v>
      </c>
      <c r="Z268" s="5">
        <v>9.14774E-2</v>
      </c>
      <c r="AA268" s="10">
        <f t="shared" si="229"/>
        <v>29.216273684210524</v>
      </c>
      <c r="AB268" s="10">
        <f t="shared" si="230"/>
        <v>0.34872650576842101</v>
      </c>
      <c r="AC268" s="5">
        <f t="shared" si="231"/>
        <v>19.894015192634409</v>
      </c>
      <c r="AD268" s="5">
        <f t="shared" si="250"/>
        <v>20.645107906659995</v>
      </c>
      <c r="AE268" s="5">
        <f t="shared" si="232"/>
        <v>6.8961744282799389</v>
      </c>
      <c r="AG268" s="5">
        <v>65536</v>
      </c>
      <c r="AH268" s="5">
        <v>99617</v>
      </c>
      <c r="AI268" s="5">
        <v>1288018</v>
      </c>
      <c r="AJ268" s="10">
        <f t="shared" si="233"/>
        <v>2576036</v>
      </c>
      <c r="AK268" s="5">
        <v>174.97311400000001</v>
      </c>
      <c r="AL268" s="10">
        <f t="shared" si="234"/>
        <v>1399.7849120000001</v>
      </c>
      <c r="AM268" s="5">
        <f t="shared" si="235"/>
        <v>17.448556</v>
      </c>
      <c r="AN268" s="5">
        <f t="shared" si="236"/>
        <v>13107200</v>
      </c>
      <c r="AO268" s="11">
        <f t="shared" si="237"/>
        <v>1840.3084487597334</v>
      </c>
      <c r="AP268" s="11">
        <f t="shared" si="252"/>
        <v>1.3333333333333333</v>
      </c>
      <c r="AQ268" s="6">
        <f t="shared" si="238"/>
        <v>0</v>
      </c>
      <c r="AR268" s="6">
        <f t="shared" si="239"/>
        <v>3.9671281707685094E-7</v>
      </c>
      <c r="AS268" s="5">
        <f t="shared" si="240"/>
        <v>3.9671281707685094E-7</v>
      </c>
      <c r="AT268" s="5">
        <f t="shared" si="241"/>
        <v>3.9671281707685094E-7</v>
      </c>
      <c r="AU268" s="6">
        <f t="shared" si="242"/>
        <v>1.0078450760450454E-2</v>
      </c>
      <c r="AV268" s="6">
        <f t="shared" si="243"/>
        <v>9.5712442709724292E-6</v>
      </c>
      <c r="AW268" s="6">
        <f t="shared" si="244"/>
        <v>0.15186590610927339</v>
      </c>
      <c r="AX268" s="5">
        <f t="shared" si="245"/>
        <v>0.16195392811399481</v>
      </c>
      <c r="AY268" s="5">
        <v>1.7000000000000001E-4</v>
      </c>
      <c r="AZ268" s="5">
        <v>0.16133377777774</v>
      </c>
      <c r="BA268" s="10">
        <f t="shared" si="246"/>
        <v>15.15315294117647</v>
      </c>
      <c r="BB268" s="10">
        <f t="shared" si="247"/>
        <v>6.5872231152941177E-2</v>
      </c>
      <c r="BC268" s="5">
        <f t="shared" si="248"/>
        <v>99.766639519366564</v>
      </c>
      <c r="BD268" s="5">
        <f t="shared" si="251"/>
        <v>99.766639519366564</v>
      </c>
      <c r="BE268" s="5">
        <f t="shared" si="249"/>
        <v>0.38438964536562203</v>
      </c>
    </row>
    <row r="269" spans="7:57">
      <c r="G269" s="5">
        <v>131072</v>
      </c>
      <c r="H269" s="5">
        <v>120750</v>
      </c>
      <c r="I269" s="5">
        <v>1224224</v>
      </c>
      <c r="J269" s="10">
        <f t="shared" si="216"/>
        <v>2448448</v>
      </c>
      <c r="K269" s="5">
        <v>461.37056699999999</v>
      </c>
      <c r="L269" s="10">
        <f t="shared" si="217"/>
        <v>3690.964536</v>
      </c>
      <c r="M269" s="5">
        <f t="shared" si="218"/>
        <v>17.105688000000001</v>
      </c>
      <c r="N269" s="5">
        <f t="shared" si="219"/>
        <v>13107200</v>
      </c>
      <c r="O269" s="11">
        <f t="shared" si="220"/>
        <v>663.36264575802466</v>
      </c>
      <c r="P269" s="11">
        <f t="shared" si="253"/>
        <v>1.3333333333333333</v>
      </c>
      <c r="Q269" s="6">
        <f t="shared" si="221"/>
        <v>1.0047628417070248E-4</v>
      </c>
      <c r="R269" s="6">
        <f t="shared" si="222"/>
        <v>6.3597266622627562E-7</v>
      </c>
      <c r="S269" s="5">
        <f t="shared" si="223"/>
        <v>1.0111225683692875E-4</v>
      </c>
      <c r="T269" s="5">
        <f t="shared" si="224"/>
        <v>1.0047628417070248E-4</v>
      </c>
      <c r="U269" s="6">
        <f t="shared" si="225"/>
        <v>0</v>
      </c>
      <c r="V269" s="6">
        <f t="shared" si="226"/>
        <v>4.5115136680644122E-5</v>
      </c>
      <c r="W269" s="6">
        <f t="shared" si="227"/>
        <v>8.6014323940791643E-2</v>
      </c>
      <c r="X269" s="5">
        <f t="shared" si="228"/>
        <v>8.605943907747228E-2</v>
      </c>
      <c r="Y269" s="5">
        <v>9.6000000000000002E-5</v>
      </c>
      <c r="Z269" s="5">
        <v>9.5129018181791994E-2</v>
      </c>
      <c r="AA269" s="10">
        <f t="shared" si="229"/>
        <v>25.504666666666665</v>
      </c>
      <c r="AB269" s="10">
        <f t="shared" si="230"/>
        <v>0.30758037799999999</v>
      </c>
      <c r="AC269" s="5">
        <f t="shared" si="231"/>
        <v>4.6627960111484112</v>
      </c>
      <c r="AD269" s="5">
        <f t="shared" si="250"/>
        <v>5.3252675384674442</v>
      </c>
      <c r="AE269" s="5">
        <f t="shared" si="232"/>
        <v>9.5339774105391335</v>
      </c>
      <c r="AG269" s="5">
        <v>65536</v>
      </c>
      <c r="AH269" s="5">
        <v>325729</v>
      </c>
      <c r="AI269" s="5">
        <v>929849</v>
      </c>
      <c r="AJ269" s="10">
        <f t="shared" si="233"/>
        <v>1859698</v>
      </c>
      <c r="AK269" s="5">
        <v>318.758331</v>
      </c>
      <c r="AL269" s="10">
        <f t="shared" si="234"/>
        <v>2550.066648</v>
      </c>
      <c r="AM269" s="5">
        <f t="shared" si="235"/>
        <v>17.672768000000001</v>
      </c>
      <c r="AN269" s="5">
        <f t="shared" si="236"/>
        <v>13107200</v>
      </c>
      <c r="AO269" s="11">
        <f t="shared" si="237"/>
        <v>729.27427267775477</v>
      </c>
      <c r="AP269" s="11">
        <f t="shared" si="252"/>
        <v>1.3333333333333333</v>
      </c>
      <c r="AQ269" s="6">
        <f t="shared" si="238"/>
        <v>0</v>
      </c>
      <c r="AR269" s="6">
        <f t="shared" si="239"/>
        <v>7.2271397911867363E-7</v>
      </c>
      <c r="AS269" s="5">
        <f t="shared" si="240"/>
        <v>7.2271397911867363E-7</v>
      </c>
      <c r="AT269" s="5">
        <f t="shared" si="241"/>
        <v>7.2271397911867363E-7</v>
      </c>
      <c r="AU269" s="6">
        <f t="shared" si="242"/>
        <v>7.2758590028664926E-3</v>
      </c>
      <c r="AV269" s="6">
        <f t="shared" si="243"/>
        <v>1.7436472265153166E-5</v>
      </c>
      <c r="AW269" s="6">
        <f t="shared" si="244"/>
        <v>0.24655876521270265</v>
      </c>
      <c r="AX269" s="5">
        <f t="shared" si="245"/>
        <v>0.25385206068783428</v>
      </c>
      <c r="AY269" s="5">
        <v>2.7599999999999999E-4</v>
      </c>
      <c r="AZ269" s="5">
        <v>0.25801170000000001</v>
      </c>
      <c r="BA269" s="10">
        <f t="shared" si="246"/>
        <v>6.7380362318840579</v>
      </c>
      <c r="BB269" s="10">
        <f t="shared" si="247"/>
        <v>7.3914975304347832E-2</v>
      </c>
      <c r="BC269" s="5">
        <f t="shared" si="248"/>
        <v>99.738147109014989</v>
      </c>
      <c r="BD269" s="5">
        <f t="shared" si="251"/>
        <v>99.738147109014989</v>
      </c>
      <c r="BE269" s="5">
        <f t="shared" si="249"/>
        <v>1.6121901883386414</v>
      </c>
    </row>
    <row r="270" spans="7:57">
      <c r="G270" s="5">
        <v>65536</v>
      </c>
      <c r="H270" s="5">
        <v>99617</v>
      </c>
      <c r="I270" s="5">
        <v>1288018</v>
      </c>
      <c r="J270" s="10">
        <f t="shared" si="216"/>
        <v>2576036</v>
      </c>
      <c r="K270" s="5">
        <v>225.43588299999999</v>
      </c>
      <c r="L270" s="10">
        <f t="shared" si="217"/>
        <v>1803.4870639999999</v>
      </c>
      <c r="M270" s="5">
        <f t="shared" si="218"/>
        <v>17.448556</v>
      </c>
      <c r="N270" s="5">
        <f t="shared" si="219"/>
        <v>13107200</v>
      </c>
      <c r="O270" s="11">
        <f t="shared" si="220"/>
        <v>1428.3640018390506</v>
      </c>
      <c r="P270" s="11">
        <f t="shared" si="253"/>
        <v>1.3333333333333333</v>
      </c>
      <c r="Q270" s="6">
        <f t="shared" si="221"/>
        <v>1.0571207767939516E-4</v>
      </c>
      <c r="R270" s="6">
        <f t="shared" si="222"/>
        <v>3.107503378614629E-7</v>
      </c>
      <c r="S270" s="5">
        <f t="shared" si="223"/>
        <v>1.0602282801725663E-4</v>
      </c>
      <c r="T270" s="5">
        <f t="shared" si="224"/>
        <v>1.0571207767939516E-4</v>
      </c>
      <c r="U270" s="6">
        <f t="shared" si="225"/>
        <v>0</v>
      </c>
      <c r="V270" s="6">
        <f t="shared" si="226"/>
        <v>2.2044255532812732E-5</v>
      </c>
      <c r="W270" s="6">
        <f t="shared" si="227"/>
        <v>0.14156524148588623</v>
      </c>
      <c r="X270" s="5">
        <f t="shared" si="228"/>
        <v>0.14158728574141904</v>
      </c>
      <c r="Y270" s="5">
        <v>1.5799999999999999E-4</v>
      </c>
      <c r="Z270" s="5">
        <v>0.15034095</v>
      </c>
      <c r="AA270" s="10">
        <f t="shared" si="229"/>
        <v>16.304025316455697</v>
      </c>
      <c r="AB270" s="10">
        <f t="shared" si="230"/>
        <v>9.131580070886075E-2</v>
      </c>
      <c r="AC270" s="5">
        <f t="shared" si="231"/>
        <v>33.093621721901791</v>
      </c>
      <c r="AD270" s="5">
        <f t="shared" si="250"/>
        <v>32.896944292875546</v>
      </c>
      <c r="AE270" s="5">
        <f t="shared" si="232"/>
        <v>5.8225415354771641</v>
      </c>
      <c r="AG270" s="5">
        <v>32768</v>
      </c>
      <c r="AH270" s="5">
        <v>262144</v>
      </c>
      <c r="AI270" s="5">
        <v>1048523</v>
      </c>
      <c r="AJ270" s="10">
        <f t="shared" si="233"/>
        <v>2097046</v>
      </c>
      <c r="AK270" s="5">
        <v>350.55798299999998</v>
      </c>
      <c r="AL270" s="10">
        <f t="shared" si="234"/>
        <v>2804.4638639999998</v>
      </c>
      <c r="AM270" s="5">
        <f t="shared" si="235"/>
        <v>17.825156</v>
      </c>
      <c r="AN270" s="5">
        <f t="shared" si="236"/>
        <v>13107200</v>
      </c>
      <c r="AO270" s="11">
        <f t="shared" si="237"/>
        <v>747.75290454589367</v>
      </c>
      <c r="AP270" s="11">
        <f t="shared" si="252"/>
        <v>1.3333333333333333</v>
      </c>
      <c r="AQ270" s="6">
        <f t="shared" si="238"/>
        <v>0</v>
      </c>
      <c r="AR270" s="6">
        <f t="shared" si="239"/>
        <v>7.9481265324402251E-7</v>
      </c>
      <c r="AS270" s="5">
        <f t="shared" si="240"/>
        <v>7.9481265324402251E-7</v>
      </c>
      <c r="AT270" s="5">
        <f t="shared" si="241"/>
        <v>7.9481265324402251E-7</v>
      </c>
      <c r="AU270" s="6">
        <f t="shared" si="242"/>
        <v>8.2044563249114473E-3</v>
      </c>
      <c r="AV270" s="6">
        <f t="shared" si="243"/>
        <v>1.9175952291918402E-5</v>
      </c>
      <c r="AW270" s="6">
        <f t="shared" si="244"/>
        <v>0.29211853704548463</v>
      </c>
      <c r="AX270" s="5">
        <f t="shared" si="245"/>
        <v>0.30034216932268798</v>
      </c>
      <c r="AY270" s="5">
        <v>3.2699999999999998E-4</v>
      </c>
      <c r="AZ270" s="5">
        <v>0.30267937499999997</v>
      </c>
      <c r="BA270" s="10">
        <f t="shared" si="246"/>
        <v>6.4129847094801224</v>
      </c>
      <c r="BB270" s="10">
        <f t="shared" si="247"/>
        <v>6.8610736733944952E-2</v>
      </c>
      <c r="BC270" s="5">
        <f t="shared" si="248"/>
        <v>99.756938026530875</v>
      </c>
      <c r="BD270" s="5">
        <f t="shared" si="251"/>
        <v>99.756938026530875</v>
      </c>
      <c r="BE270" s="5">
        <f t="shared" si="249"/>
        <v>0.77217209706211176</v>
      </c>
    </row>
    <row r="271" spans="7:57">
      <c r="G271" s="5">
        <v>65536</v>
      </c>
      <c r="H271" s="5">
        <v>325729</v>
      </c>
      <c r="I271" s="5">
        <v>929849</v>
      </c>
      <c r="J271" s="10">
        <f t="shared" si="216"/>
        <v>1859698</v>
      </c>
      <c r="K271" s="5">
        <v>328.230255</v>
      </c>
      <c r="L271" s="10">
        <f t="shared" si="217"/>
        <v>2625.84204</v>
      </c>
      <c r="M271" s="5">
        <f t="shared" si="218"/>
        <v>17.672768000000001</v>
      </c>
      <c r="N271" s="5">
        <f t="shared" si="219"/>
        <v>13107200</v>
      </c>
      <c r="O271" s="11">
        <f t="shared" si="220"/>
        <v>708.22919721401058</v>
      </c>
      <c r="P271" s="11">
        <f t="shared" si="253"/>
        <v>1.3333333333333333</v>
      </c>
      <c r="Q271" s="6">
        <f t="shared" si="221"/>
        <v>7.6315913068068856E-5</v>
      </c>
      <c r="R271" s="6">
        <f t="shared" si="222"/>
        <v>4.5244643967173641E-7</v>
      </c>
      <c r="S271" s="5">
        <f t="shared" si="223"/>
        <v>7.6768359507740588E-5</v>
      </c>
      <c r="T271" s="5">
        <f t="shared" si="224"/>
        <v>7.6315913068068856E-5</v>
      </c>
      <c r="U271" s="6">
        <f t="shared" si="225"/>
        <v>0</v>
      </c>
      <c r="V271" s="6">
        <f t="shared" si="226"/>
        <v>3.2096006716110421E-5</v>
      </c>
      <c r="W271" s="6">
        <f t="shared" si="227"/>
        <v>0.22130768763932848</v>
      </c>
      <c r="X271" s="5">
        <f t="shared" si="228"/>
        <v>0.22133978364604459</v>
      </c>
      <c r="Y271" s="5">
        <v>2.4699999999999999E-4</v>
      </c>
      <c r="Z271" s="5">
        <v>0.22992171428567898</v>
      </c>
      <c r="AA271" s="10">
        <f t="shared" si="229"/>
        <v>7.5291417004048586</v>
      </c>
      <c r="AB271" s="10">
        <f t="shared" si="230"/>
        <v>8.5047515465587045E-2</v>
      </c>
      <c r="AC271" s="5">
        <f t="shared" si="231"/>
        <v>69.102869203210986</v>
      </c>
      <c r="AD271" s="5">
        <f t="shared" si="250"/>
        <v>68.919692506987616</v>
      </c>
      <c r="AE271" s="5">
        <f t="shared" si="232"/>
        <v>3.7325446473364812</v>
      </c>
      <c r="AG271" s="5">
        <v>131072</v>
      </c>
      <c r="AH271" s="5">
        <v>21982</v>
      </c>
      <c r="AI271" s="5">
        <v>1455848</v>
      </c>
      <c r="AJ271" s="10">
        <f t="shared" si="233"/>
        <v>2911696</v>
      </c>
      <c r="AK271" s="5">
        <v>383.21595000000002</v>
      </c>
      <c r="AL271" s="10">
        <f t="shared" si="234"/>
        <v>3065.7276000000002</v>
      </c>
      <c r="AM271" s="5">
        <f t="shared" si="235"/>
        <v>17.909815999999999</v>
      </c>
      <c r="AN271" s="5">
        <f t="shared" si="236"/>
        <v>13107200</v>
      </c>
      <c r="AO271" s="11">
        <f t="shared" si="237"/>
        <v>949.7569190426442</v>
      </c>
      <c r="AP271" s="11">
        <f t="shared" si="252"/>
        <v>1.3333333333333333</v>
      </c>
      <c r="AQ271" s="6">
        <f t="shared" si="238"/>
        <v>0</v>
      </c>
      <c r="AR271" s="6">
        <f t="shared" si="239"/>
        <v>8.6885736669967292E-7</v>
      </c>
      <c r="AS271" s="5">
        <f t="shared" si="240"/>
        <v>8.6885736669967292E-7</v>
      </c>
      <c r="AT271" s="5">
        <f t="shared" si="241"/>
        <v>8.6885736669967292E-7</v>
      </c>
      <c r="AU271" s="6">
        <f t="shared" si="242"/>
        <v>1.1391682711499585E-2</v>
      </c>
      <c r="AV271" s="6">
        <f t="shared" si="243"/>
        <v>2.0962383203528954E-5</v>
      </c>
      <c r="AW271" s="6">
        <f t="shared" si="244"/>
        <v>0.13310600006048076</v>
      </c>
      <c r="AX271" s="5">
        <f t="shared" si="245"/>
        <v>0.14451864515518387</v>
      </c>
      <c r="AY271" s="5">
        <v>1.4899999999999999E-4</v>
      </c>
      <c r="AZ271" s="5">
        <v>0.14122385555553899</v>
      </c>
      <c r="BA271" s="10">
        <f t="shared" si="246"/>
        <v>19.541583892617449</v>
      </c>
      <c r="BB271" s="10">
        <f t="shared" si="247"/>
        <v>0.16460282416107383</v>
      </c>
      <c r="BC271" s="5">
        <f t="shared" si="248"/>
        <v>99.416874250537134</v>
      </c>
      <c r="BD271" s="5">
        <f t="shared" si="251"/>
        <v>99.416874250537134</v>
      </c>
      <c r="BE271" s="5">
        <f t="shared" si="249"/>
        <v>2.3330262346145494</v>
      </c>
    </row>
    <row r="272" spans="7:57">
      <c r="G272" s="5">
        <v>32768</v>
      </c>
      <c r="H272" s="5">
        <v>262144</v>
      </c>
      <c r="I272" s="5">
        <v>1048523</v>
      </c>
      <c r="J272" s="10">
        <f t="shared" si="216"/>
        <v>2097046</v>
      </c>
      <c r="K272" s="5">
        <v>325.16168199999998</v>
      </c>
      <c r="L272" s="10">
        <f t="shared" si="217"/>
        <v>2601.2934559999999</v>
      </c>
      <c r="M272" s="5">
        <f t="shared" si="218"/>
        <v>17.825156</v>
      </c>
      <c r="N272" s="5">
        <f t="shared" si="219"/>
        <v>13107200</v>
      </c>
      <c r="O272" s="11">
        <f t="shared" si="220"/>
        <v>806.15510532388009</v>
      </c>
      <c r="P272" s="11">
        <f t="shared" si="253"/>
        <v>1.3333333333333333</v>
      </c>
      <c r="Q272" s="6">
        <f t="shared" si="221"/>
        <v>8.6055897374596061E-5</v>
      </c>
      <c r="R272" s="6">
        <f t="shared" si="222"/>
        <v>4.482165891092926E-7</v>
      </c>
      <c r="S272" s="5">
        <f t="shared" si="223"/>
        <v>8.6504113963705359E-5</v>
      </c>
      <c r="T272" s="5">
        <f t="shared" si="224"/>
        <v>8.6055897374596061E-5</v>
      </c>
      <c r="U272" s="6">
        <f t="shared" si="225"/>
        <v>0</v>
      </c>
      <c r="V272" s="6">
        <f t="shared" si="226"/>
        <v>3.1795946200309174E-5</v>
      </c>
      <c r="W272" s="6">
        <f t="shared" si="227"/>
        <v>0.29657022108752118</v>
      </c>
      <c r="X272" s="5">
        <f t="shared" si="228"/>
        <v>0.29660201703372147</v>
      </c>
      <c r="Y272" s="5">
        <v>3.3100000000000002E-4</v>
      </c>
      <c r="Z272" s="5">
        <v>0.30631107777774103</v>
      </c>
      <c r="AA272" s="10">
        <f t="shared" si="229"/>
        <v>6.3354864048338362</v>
      </c>
      <c r="AB272" s="10">
        <f t="shared" si="230"/>
        <v>6.2871140930513589E-2</v>
      </c>
      <c r="AC272" s="5">
        <f t="shared" si="231"/>
        <v>74.001239463868259</v>
      </c>
      <c r="AD272" s="5">
        <f t="shared" si="250"/>
        <v>73.865826597067866</v>
      </c>
      <c r="AE272" s="5">
        <f t="shared" si="232"/>
        <v>3.1696733968806843</v>
      </c>
      <c r="AG272" s="5">
        <v>131072</v>
      </c>
      <c r="AH272" s="5">
        <v>14538</v>
      </c>
      <c r="AI272" s="5">
        <v>1474325</v>
      </c>
      <c r="AJ272" s="10">
        <f t="shared" si="233"/>
        <v>2948650</v>
      </c>
      <c r="AK272" s="5">
        <v>387.59772500000003</v>
      </c>
      <c r="AL272" s="10">
        <f t="shared" si="234"/>
        <v>3100.7818000000002</v>
      </c>
      <c r="AM272" s="5">
        <f t="shared" si="235"/>
        <v>17.982659999999999</v>
      </c>
      <c r="AN272" s="5">
        <f t="shared" si="236"/>
        <v>13107200</v>
      </c>
      <c r="AO272" s="11">
        <f t="shared" si="237"/>
        <v>950.93759902744523</v>
      </c>
      <c r="AP272" s="11">
        <f t="shared" si="252"/>
        <v>1.3333333333333333</v>
      </c>
      <c r="AQ272" s="6">
        <f t="shared" si="238"/>
        <v>0</v>
      </c>
      <c r="AR272" s="6">
        <f t="shared" si="239"/>
        <v>8.7879207189127686E-7</v>
      </c>
      <c r="AS272" s="5">
        <f t="shared" si="240"/>
        <v>8.7879207189127686E-7</v>
      </c>
      <c r="AT272" s="5">
        <f t="shared" si="241"/>
        <v>8.7879207189127686E-7</v>
      </c>
      <c r="AU272" s="6">
        <f t="shared" si="242"/>
        <v>1.153626107507901E-2</v>
      </c>
      <c r="AV272" s="6">
        <f t="shared" si="243"/>
        <v>2.1202071678556267E-5</v>
      </c>
      <c r="AW272" s="6">
        <f t="shared" si="244"/>
        <v>0.12327938260635132</v>
      </c>
      <c r="AX272" s="5">
        <f t="shared" si="245"/>
        <v>0.13483684575310889</v>
      </c>
      <c r="AY272" s="5">
        <v>1.3799999999999999E-4</v>
      </c>
      <c r="AZ272" s="5">
        <v>0.13091369999999999</v>
      </c>
      <c r="BA272" s="10">
        <f t="shared" si="246"/>
        <v>21.367028985507247</v>
      </c>
      <c r="BB272" s="10">
        <f t="shared" si="247"/>
        <v>0.1797554666666667</v>
      </c>
      <c r="BC272" s="5">
        <f t="shared" si="248"/>
        <v>99.363194150803409</v>
      </c>
      <c r="BD272" s="5">
        <f t="shared" si="251"/>
        <v>99.363194150803409</v>
      </c>
      <c r="BE272" s="5">
        <f t="shared" si="249"/>
        <v>2.9967419400023814</v>
      </c>
    </row>
    <row r="273" spans="7:57">
      <c r="G273" s="5">
        <v>131072</v>
      </c>
      <c r="H273" s="5">
        <v>21982</v>
      </c>
      <c r="I273" s="5">
        <v>1455848</v>
      </c>
      <c r="J273" s="10">
        <f t="shared" si="216"/>
        <v>2911696</v>
      </c>
      <c r="K273" s="5">
        <v>523.906342</v>
      </c>
      <c r="L273" s="10">
        <f t="shared" si="217"/>
        <v>4191.250736</v>
      </c>
      <c r="M273" s="5">
        <f t="shared" si="218"/>
        <v>17.909815999999999</v>
      </c>
      <c r="N273" s="5">
        <f t="shared" si="219"/>
        <v>13107200</v>
      </c>
      <c r="O273" s="11">
        <f t="shared" si="220"/>
        <v>694.70813926509027</v>
      </c>
      <c r="P273" s="11">
        <f t="shared" si="253"/>
        <v>1.3333333333333333</v>
      </c>
      <c r="Q273" s="6">
        <f t="shared" si="221"/>
        <v>1.1948646437036757E-4</v>
      </c>
      <c r="R273" s="6">
        <f t="shared" si="222"/>
        <v>7.2217461842249462E-7</v>
      </c>
      <c r="S273" s="5">
        <f t="shared" si="223"/>
        <v>1.2020863898879006E-4</v>
      </c>
      <c r="T273" s="5">
        <f t="shared" si="224"/>
        <v>1.1948646437036757E-4</v>
      </c>
      <c r="U273" s="6">
        <f t="shared" si="225"/>
        <v>0</v>
      </c>
      <c r="V273" s="6">
        <f t="shared" si="226"/>
        <v>5.123019957878302E-5</v>
      </c>
      <c r="W273" s="6">
        <f t="shared" si="227"/>
        <v>0.13529336369853687</v>
      </c>
      <c r="X273" s="5">
        <f t="shared" si="228"/>
        <v>0.13534459389811565</v>
      </c>
      <c r="Y273" s="5">
        <v>1.5100000000000001E-4</v>
      </c>
      <c r="Z273" s="5">
        <v>0.142550711111044</v>
      </c>
      <c r="AA273" s="10">
        <f t="shared" si="229"/>
        <v>19.282754966887417</v>
      </c>
      <c r="AB273" s="10">
        <f t="shared" si="230"/>
        <v>0.22205301912582778</v>
      </c>
      <c r="AC273" s="5">
        <f t="shared" si="231"/>
        <v>20.869891145451945</v>
      </c>
      <c r="AD273" s="5">
        <f t="shared" si="250"/>
        <v>20.391629808748309</v>
      </c>
      <c r="AE273" s="5">
        <f t="shared" si="232"/>
        <v>5.0551254053828885</v>
      </c>
      <c r="AG273" s="5">
        <v>131072</v>
      </c>
      <c r="AH273" s="5">
        <v>30237</v>
      </c>
      <c r="AI273" s="5">
        <v>1450163</v>
      </c>
      <c r="AJ273" s="10">
        <f t="shared" si="233"/>
        <v>2900326</v>
      </c>
      <c r="AK273" s="5">
        <v>398.48594700000001</v>
      </c>
      <c r="AL273" s="10">
        <f t="shared" si="234"/>
        <v>3187.8875760000001</v>
      </c>
      <c r="AM273" s="5">
        <f t="shared" si="235"/>
        <v>18.006696000000002</v>
      </c>
      <c r="AN273" s="5">
        <f t="shared" si="236"/>
        <v>13107200</v>
      </c>
      <c r="AO273" s="11">
        <f t="shared" si="237"/>
        <v>909.79557178712753</v>
      </c>
      <c r="AP273" s="11">
        <f t="shared" si="252"/>
        <v>1.3333333333333333</v>
      </c>
      <c r="AQ273" s="6">
        <f t="shared" si="238"/>
        <v>0</v>
      </c>
      <c r="AR273" s="6">
        <f t="shared" si="239"/>
        <v>9.0347870587653092E-7</v>
      </c>
      <c r="AS273" s="5">
        <f t="shared" si="240"/>
        <v>9.0347870587653092E-7</v>
      </c>
      <c r="AT273" s="5">
        <f t="shared" si="241"/>
        <v>9.0347870587653092E-7</v>
      </c>
      <c r="AU273" s="6">
        <f t="shared" si="242"/>
        <v>1.1347198866884711E-2</v>
      </c>
      <c r="AV273" s="6">
        <f t="shared" si="243"/>
        <v>2.179767079693611E-5</v>
      </c>
      <c r="AW273" s="6">
        <f t="shared" si="244"/>
        <v>7.8612939633035631E-2</v>
      </c>
      <c r="AX273" s="5">
        <f t="shared" si="245"/>
        <v>8.9981936170717272E-2</v>
      </c>
      <c r="AY273" s="5">
        <v>8.7999999999999998E-5</v>
      </c>
      <c r="AZ273" s="5">
        <v>8.5770079999999999E-2</v>
      </c>
      <c r="BA273" s="10">
        <f t="shared" si="246"/>
        <v>32.95825</v>
      </c>
      <c r="BB273" s="10">
        <f t="shared" si="247"/>
        <v>0.28980796145454552</v>
      </c>
      <c r="BC273" s="5">
        <f t="shared" si="248"/>
        <v>98.973319652413025</v>
      </c>
      <c r="BD273" s="5">
        <f t="shared" si="251"/>
        <v>98.973319652413025</v>
      </c>
      <c r="BE273" s="5">
        <f t="shared" si="249"/>
        <v>4.9106357027034058</v>
      </c>
    </row>
    <row r="274" spans="7:57">
      <c r="G274" s="5">
        <v>131072</v>
      </c>
      <c r="H274" s="5">
        <v>14538</v>
      </c>
      <c r="I274" s="5">
        <v>1474325</v>
      </c>
      <c r="J274" s="10">
        <f t="shared" si="216"/>
        <v>2948650</v>
      </c>
      <c r="K274" s="5">
        <v>554.55702199999996</v>
      </c>
      <c r="L274" s="10">
        <f t="shared" si="217"/>
        <v>4436.4561759999997</v>
      </c>
      <c r="M274" s="5">
        <f t="shared" si="218"/>
        <v>17.982659999999999</v>
      </c>
      <c r="N274" s="5">
        <f t="shared" si="219"/>
        <v>13107200</v>
      </c>
      <c r="O274" s="11">
        <f t="shared" si="220"/>
        <v>664.6408491424711</v>
      </c>
      <c r="P274" s="11">
        <f t="shared" si="253"/>
        <v>1.3333333333333333</v>
      </c>
      <c r="Q274" s="6">
        <f t="shared" si="221"/>
        <v>1.2100293545950001E-4</v>
      </c>
      <c r="R274" s="6">
        <f t="shared" si="222"/>
        <v>7.6442480964730315E-7</v>
      </c>
      <c r="S274" s="5">
        <f t="shared" si="223"/>
        <v>1.2176736026914732E-4</v>
      </c>
      <c r="T274" s="5">
        <f t="shared" si="224"/>
        <v>1.2100293545950001E-4</v>
      </c>
      <c r="U274" s="6">
        <f t="shared" si="225"/>
        <v>0</v>
      </c>
      <c r="V274" s="6">
        <f t="shared" si="226"/>
        <v>5.4227377371346209E-5</v>
      </c>
      <c r="W274" s="6">
        <f t="shared" si="227"/>
        <v>0.12633353828803773</v>
      </c>
      <c r="X274" s="5">
        <f t="shared" si="228"/>
        <v>0.12638776566540907</v>
      </c>
      <c r="Y274" s="5">
        <v>1.4100000000000001E-4</v>
      </c>
      <c r="Z274" s="5">
        <v>0.13336485000000001</v>
      </c>
      <c r="AA274" s="10">
        <f t="shared" si="229"/>
        <v>20.912411347517725</v>
      </c>
      <c r="AB274" s="10">
        <f t="shared" si="230"/>
        <v>0.25171382558865241</v>
      </c>
      <c r="AC274" s="5">
        <f t="shared" si="231"/>
        <v>14.182315276950352</v>
      </c>
      <c r="AD274" s="5">
        <f t="shared" si="250"/>
        <v>13.640170021881341</v>
      </c>
      <c r="AE274" s="5">
        <f t="shared" si="232"/>
        <v>5.2315766370156247</v>
      </c>
      <c r="AG274" s="5">
        <v>131072</v>
      </c>
      <c r="AH274" s="5">
        <v>9506</v>
      </c>
      <c r="AI274" s="5">
        <v>1506550</v>
      </c>
      <c r="AJ274" s="10">
        <f t="shared" si="233"/>
        <v>3013100</v>
      </c>
      <c r="AK274" s="5">
        <v>367.075424</v>
      </c>
      <c r="AL274" s="10">
        <f t="shared" si="234"/>
        <v>2936.603392</v>
      </c>
      <c r="AM274" s="5">
        <f t="shared" si="235"/>
        <v>18.268719999999998</v>
      </c>
      <c r="AN274" s="5">
        <f t="shared" si="236"/>
        <v>13107200</v>
      </c>
      <c r="AO274" s="11">
        <f t="shared" si="237"/>
        <v>1026.0493494655748</v>
      </c>
      <c r="AP274" s="11">
        <f t="shared" si="252"/>
        <v>1.3333333333333333</v>
      </c>
      <c r="AQ274" s="6">
        <f t="shared" si="238"/>
        <v>0</v>
      </c>
      <c r="AR274" s="6">
        <f t="shared" si="239"/>
        <v>8.3226229565028771E-7</v>
      </c>
      <c r="AS274" s="5">
        <f t="shared" si="240"/>
        <v>8.3226229565028771E-7</v>
      </c>
      <c r="AT274" s="5">
        <f t="shared" si="241"/>
        <v>8.3226229565028771E-7</v>
      </c>
      <c r="AU274" s="6">
        <f t="shared" si="242"/>
        <v>1.1788414442311079E-2</v>
      </c>
      <c r="AV274" s="6">
        <f t="shared" si="243"/>
        <v>2.0079476604472931E-5</v>
      </c>
      <c r="AW274" s="6">
        <f t="shared" si="244"/>
        <v>7.1466308757305114E-2</v>
      </c>
      <c r="AX274" s="5">
        <f t="shared" si="245"/>
        <v>8.3274802676220672E-2</v>
      </c>
      <c r="AY274" s="5">
        <v>8.0000000000000007E-5</v>
      </c>
      <c r="AZ274" s="5">
        <v>7.7657000000000004E-2</v>
      </c>
      <c r="BA274" s="10">
        <f t="shared" si="246"/>
        <v>37.66375</v>
      </c>
      <c r="BB274" s="10">
        <f t="shared" si="247"/>
        <v>0.29366033920000001</v>
      </c>
      <c r="BC274" s="5">
        <f t="shared" si="248"/>
        <v>98.959672130437156</v>
      </c>
      <c r="BD274" s="5">
        <f t="shared" si="251"/>
        <v>98.959672130437156</v>
      </c>
      <c r="BE274" s="5">
        <f t="shared" si="249"/>
        <v>7.2341227142700175</v>
      </c>
    </row>
    <row r="275" spans="7:57">
      <c r="G275" s="5">
        <v>131072</v>
      </c>
      <c r="H275" s="5">
        <v>30237</v>
      </c>
      <c r="I275" s="5">
        <v>1450163</v>
      </c>
      <c r="J275" s="10">
        <f t="shared" si="216"/>
        <v>2900326</v>
      </c>
      <c r="K275" s="5">
        <v>502.983566</v>
      </c>
      <c r="L275" s="10">
        <f t="shared" si="217"/>
        <v>4023.868528</v>
      </c>
      <c r="M275" s="5">
        <f t="shared" si="218"/>
        <v>18.006696000000002</v>
      </c>
      <c r="N275" s="5">
        <f t="shared" si="219"/>
        <v>13107200</v>
      </c>
      <c r="O275" s="11">
        <f t="shared" si="220"/>
        <v>720.78050756831283</v>
      </c>
      <c r="P275" s="11">
        <f t="shared" si="253"/>
        <v>1.3333333333333333</v>
      </c>
      <c r="Q275" s="6">
        <f t="shared" si="221"/>
        <v>1.1901987682143009E-4</v>
      </c>
      <c r="R275" s="6">
        <f t="shared" si="222"/>
        <v>6.9333378073296093E-7</v>
      </c>
      <c r="S275" s="5">
        <f t="shared" si="223"/>
        <v>1.1971321060216305E-4</v>
      </c>
      <c r="T275" s="5">
        <f t="shared" si="224"/>
        <v>1.1901987682143009E-4</v>
      </c>
      <c r="U275" s="6">
        <f t="shared" si="225"/>
        <v>0</v>
      </c>
      <c r="V275" s="6">
        <f t="shared" si="226"/>
        <v>4.9184265211715994E-5</v>
      </c>
      <c r="W275" s="6">
        <f t="shared" si="227"/>
        <v>7.8846463612392337E-2</v>
      </c>
      <c r="X275" s="5">
        <f t="shared" si="228"/>
        <v>7.8895647877604058E-2</v>
      </c>
      <c r="Y275" s="5">
        <v>8.7999999999999998E-5</v>
      </c>
      <c r="Z275" s="5">
        <v>8.5286666666696001E-2</v>
      </c>
      <c r="AA275" s="10">
        <f t="shared" si="229"/>
        <v>32.95825</v>
      </c>
      <c r="AB275" s="10">
        <f t="shared" si="230"/>
        <v>0.36580622981818184</v>
      </c>
      <c r="AC275" s="5">
        <f t="shared" si="231"/>
        <v>35.249860024352373</v>
      </c>
      <c r="AD275" s="5">
        <f t="shared" si="250"/>
        <v>36.037739320639837</v>
      </c>
      <c r="AE275" s="5">
        <f t="shared" si="232"/>
        <v>7.4935731913035388</v>
      </c>
      <c r="AG275" s="5">
        <v>131072</v>
      </c>
      <c r="AH275" s="5">
        <v>9506</v>
      </c>
      <c r="AI275" s="5">
        <v>1506810</v>
      </c>
      <c r="AJ275" s="10">
        <f t="shared" si="233"/>
        <v>3013620</v>
      </c>
      <c r="AK275" s="5">
        <v>371.64502700000003</v>
      </c>
      <c r="AL275" s="10">
        <f t="shared" si="234"/>
        <v>2973.1602160000002</v>
      </c>
      <c r="AM275" s="5">
        <f t="shared" si="235"/>
        <v>18.271840000000001</v>
      </c>
      <c r="AN275" s="5">
        <f t="shared" si="236"/>
        <v>13107200</v>
      </c>
      <c r="AO275" s="11">
        <f t="shared" si="237"/>
        <v>1013.6083429955326</v>
      </c>
      <c r="AP275" s="11">
        <f t="shared" si="252"/>
        <v>1.3333333333333333</v>
      </c>
      <c r="AQ275" s="6">
        <f t="shared" si="238"/>
        <v>0</v>
      </c>
      <c r="AR275" s="6">
        <f t="shared" si="239"/>
        <v>8.426228592683807E-7</v>
      </c>
      <c r="AS275" s="5">
        <f t="shared" si="240"/>
        <v>8.426228592683807E-7</v>
      </c>
      <c r="AT275" s="5">
        <f t="shared" si="241"/>
        <v>8.426228592683807E-7</v>
      </c>
      <c r="AU275" s="6">
        <f t="shared" si="242"/>
        <v>1.1790448883753449E-2</v>
      </c>
      <c r="AV275" s="6">
        <f t="shared" si="243"/>
        <v>2.0329439501826227E-5</v>
      </c>
      <c r="AW275" s="6">
        <f t="shared" si="244"/>
        <v>6.9679651038372481E-2</v>
      </c>
      <c r="AX275" s="5">
        <f t="shared" si="245"/>
        <v>8.1490429361627759E-2</v>
      </c>
      <c r="AY275" s="5">
        <v>7.7999999999999999E-5</v>
      </c>
      <c r="AZ275" s="5">
        <v>7.5730199999999998E-2</v>
      </c>
      <c r="BA275" s="10">
        <f t="shared" si="246"/>
        <v>38.636153846153846</v>
      </c>
      <c r="BB275" s="10">
        <f t="shared" si="247"/>
        <v>0.30493950933333336</v>
      </c>
      <c r="BC275" s="5">
        <f t="shared" si="248"/>
        <v>98.919714282989261</v>
      </c>
      <c r="BD275" s="5">
        <f t="shared" si="251"/>
        <v>98.919714282989261</v>
      </c>
      <c r="BE275" s="5">
        <f t="shared" si="249"/>
        <v>7.6062513523373259</v>
      </c>
    </row>
    <row r="276" spans="7:57">
      <c r="G276" s="5">
        <v>131072</v>
      </c>
      <c r="H276" s="5">
        <v>9506</v>
      </c>
      <c r="I276" s="5">
        <v>1506550</v>
      </c>
      <c r="J276" s="10">
        <f t="shared" si="216"/>
        <v>3013100</v>
      </c>
      <c r="K276" s="5">
        <v>490.70251500000001</v>
      </c>
      <c r="L276" s="10">
        <f t="shared" si="217"/>
        <v>3925.62012</v>
      </c>
      <c r="M276" s="5">
        <f t="shared" si="218"/>
        <v>18.268719999999998</v>
      </c>
      <c r="N276" s="5">
        <f t="shared" si="219"/>
        <v>13107200</v>
      </c>
      <c r="O276" s="11">
        <f t="shared" si="220"/>
        <v>767.54752316686211</v>
      </c>
      <c r="P276" s="11">
        <f t="shared" si="253"/>
        <v>1.3333333333333333</v>
      </c>
      <c r="Q276" s="6">
        <f t="shared" si="221"/>
        <v>1.2364775230462059E-4</v>
      </c>
      <c r="R276" s="6">
        <f t="shared" si="222"/>
        <v>6.7640506159225585E-7</v>
      </c>
      <c r="S276" s="5">
        <f t="shared" si="223"/>
        <v>1.2432415736621285E-4</v>
      </c>
      <c r="T276" s="5">
        <f t="shared" si="224"/>
        <v>1.2364775230462059E-4</v>
      </c>
      <c r="U276" s="6">
        <f t="shared" si="225"/>
        <v>0</v>
      </c>
      <c r="V276" s="6">
        <f t="shared" si="226"/>
        <v>4.7983362219464734E-5</v>
      </c>
      <c r="W276" s="6">
        <f t="shared" si="227"/>
        <v>7.4366550907142767E-2</v>
      </c>
      <c r="X276" s="5">
        <f t="shared" si="228"/>
        <v>7.4414534269362231E-2</v>
      </c>
      <c r="Y276" s="5">
        <v>8.2999999999999998E-5</v>
      </c>
      <c r="Z276" s="5">
        <v>8.0114366666639E-2</v>
      </c>
      <c r="AA276" s="10">
        <f t="shared" si="229"/>
        <v>36.302409638554217</v>
      </c>
      <c r="AB276" s="10">
        <f t="shared" si="230"/>
        <v>0.37837302361445785</v>
      </c>
      <c r="AC276" s="5">
        <f t="shared" si="231"/>
        <v>48.973195547735656</v>
      </c>
      <c r="AD276" s="5">
        <f t="shared" si="250"/>
        <v>49.78814140507572</v>
      </c>
      <c r="AE276" s="5">
        <f t="shared" si="232"/>
        <v>7.1146195550595008</v>
      </c>
      <c r="AG276" s="5">
        <v>131072</v>
      </c>
      <c r="AH276" s="5">
        <v>21200</v>
      </c>
      <c r="AI276" s="5">
        <v>1488768</v>
      </c>
      <c r="AJ276" s="10">
        <f t="shared" si="233"/>
        <v>2977536</v>
      </c>
      <c r="AK276" s="5">
        <v>404.75192299999998</v>
      </c>
      <c r="AL276" s="10">
        <f t="shared" si="234"/>
        <v>3238.0153839999998</v>
      </c>
      <c r="AM276" s="5">
        <f t="shared" si="235"/>
        <v>18.289216</v>
      </c>
      <c r="AN276" s="5">
        <f t="shared" si="236"/>
        <v>13107200</v>
      </c>
      <c r="AO276" s="11">
        <f t="shared" si="237"/>
        <v>919.55585347521628</v>
      </c>
      <c r="AP276" s="11">
        <f t="shared" si="252"/>
        <v>1.3333333333333333</v>
      </c>
      <c r="AQ276" s="6">
        <f t="shared" si="238"/>
        <v>0</v>
      </c>
      <c r="AR276" s="6">
        <f t="shared" si="239"/>
        <v>9.1768541989029607E-7</v>
      </c>
      <c r="AS276" s="5">
        <f t="shared" si="240"/>
        <v>9.1768541989029607E-7</v>
      </c>
      <c r="AT276" s="5">
        <f t="shared" si="241"/>
        <v>9.1768541989029607E-7</v>
      </c>
      <c r="AU276" s="6">
        <f t="shared" si="242"/>
        <v>1.1649274297202602E-2</v>
      </c>
      <c r="AV276" s="6">
        <f t="shared" si="243"/>
        <v>2.2140427381196539E-5</v>
      </c>
      <c r="AW276" s="6">
        <f t="shared" si="244"/>
        <v>7.0572979897838797E-2</v>
      </c>
      <c r="AX276" s="5">
        <f t="shared" si="245"/>
        <v>8.2244394622422598E-2</v>
      </c>
      <c r="AY276" s="5">
        <v>7.8999999999999996E-5</v>
      </c>
      <c r="AZ276" s="5">
        <v>7.7419012499999995E-2</v>
      </c>
      <c r="BA276" s="10">
        <f t="shared" si="246"/>
        <v>37.690329113924051</v>
      </c>
      <c r="BB276" s="10">
        <f t="shared" si="247"/>
        <v>0.32790029205063287</v>
      </c>
      <c r="BC276" s="5">
        <f t="shared" si="248"/>
        <v>98.838372886214813</v>
      </c>
      <c r="BD276" s="5">
        <f t="shared" si="251"/>
        <v>98.838372886214813</v>
      </c>
      <c r="BE276" s="5">
        <f t="shared" si="249"/>
        <v>6.2328128021816385</v>
      </c>
    </row>
    <row r="277" spans="7:57">
      <c r="G277" s="5">
        <v>131072</v>
      </c>
      <c r="H277" s="5">
        <v>9506</v>
      </c>
      <c r="I277" s="5">
        <v>1506810</v>
      </c>
      <c r="J277" s="10">
        <f t="shared" si="216"/>
        <v>3013620</v>
      </c>
      <c r="K277" s="5">
        <v>514.48821999999996</v>
      </c>
      <c r="L277" s="10">
        <f t="shared" si="217"/>
        <v>4115.9057599999996</v>
      </c>
      <c r="M277" s="5">
        <f t="shared" si="218"/>
        <v>18.271840000000001</v>
      </c>
      <c r="N277" s="5">
        <f t="shared" si="219"/>
        <v>13107200</v>
      </c>
      <c r="O277" s="11">
        <f t="shared" si="220"/>
        <v>732.18877586740473</v>
      </c>
      <c r="P277" s="11">
        <f t="shared" ref="P277:P303" si="254">4/3</f>
        <v>1.3333333333333333</v>
      </c>
      <c r="Q277" s="6">
        <f t="shared" si="221"/>
        <v>1.23669091400966E-4</v>
      </c>
      <c r="R277" s="6">
        <f t="shared" si="222"/>
        <v>7.0919228147340965E-7</v>
      </c>
      <c r="S277" s="5">
        <f t="shared" si="223"/>
        <v>1.243782836824394E-4</v>
      </c>
      <c r="T277" s="5">
        <f t="shared" si="224"/>
        <v>1.23669091400966E-4</v>
      </c>
      <c r="U277" s="6">
        <f t="shared" si="225"/>
        <v>0</v>
      </c>
      <c r="V277" s="6">
        <f t="shared" si="226"/>
        <v>5.0309248196756559E-5</v>
      </c>
      <c r="W277" s="6">
        <f t="shared" si="227"/>
        <v>7.3470568366092864E-2</v>
      </c>
      <c r="X277" s="5">
        <f t="shared" si="228"/>
        <v>7.3520877614289618E-2</v>
      </c>
      <c r="Y277" s="5">
        <v>8.2000000000000001E-5</v>
      </c>
      <c r="Z277" s="5">
        <v>7.9319511111101998E-2</v>
      </c>
      <c r="AA277" s="10">
        <f t="shared" si="229"/>
        <v>36.751463414634145</v>
      </c>
      <c r="AB277" s="10">
        <f t="shared" si="230"/>
        <v>0.40155178146341464</v>
      </c>
      <c r="AC277" s="5">
        <f t="shared" si="231"/>
        <v>50.815965123129267</v>
      </c>
      <c r="AD277" s="5">
        <f t="shared" si="250"/>
        <v>51.680833759072442</v>
      </c>
      <c r="AE277" s="5">
        <f t="shared" si="232"/>
        <v>7.3104755886484174</v>
      </c>
      <c r="AG277" s="5">
        <v>131072</v>
      </c>
      <c r="AH277" s="5">
        <v>9506</v>
      </c>
      <c r="AI277" s="5">
        <v>1511758</v>
      </c>
      <c r="AJ277" s="10">
        <f t="shared" si="233"/>
        <v>3023516</v>
      </c>
      <c r="AK277" s="5">
        <v>361.47941600000001</v>
      </c>
      <c r="AL277" s="10">
        <f t="shared" si="234"/>
        <v>2891.8353280000001</v>
      </c>
      <c r="AM277" s="5">
        <f t="shared" si="235"/>
        <v>18.331216000000001</v>
      </c>
      <c r="AN277" s="5">
        <f t="shared" si="236"/>
        <v>13107200</v>
      </c>
      <c r="AO277" s="11">
        <f t="shared" si="237"/>
        <v>1045.5353286285047</v>
      </c>
      <c r="AP277" s="11">
        <f t="shared" si="252"/>
        <v>1.3333333333333333</v>
      </c>
      <c r="AQ277" s="6">
        <f t="shared" si="238"/>
        <v>0</v>
      </c>
      <c r="AR277" s="6">
        <f t="shared" si="239"/>
        <v>8.195745858226819E-7</v>
      </c>
      <c r="AS277" s="5">
        <f t="shared" si="240"/>
        <v>8.195745858226819E-7</v>
      </c>
      <c r="AT277" s="5">
        <f t="shared" si="241"/>
        <v>8.195745858226819E-7</v>
      </c>
      <c r="AU277" s="6">
        <f t="shared" si="242"/>
        <v>1.1829165869356685E-2</v>
      </c>
      <c r="AV277" s="6">
        <f t="shared" si="243"/>
        <v>1.9773368092794298E-5</v>
      </c>
      <c r="AW277" s="6">
        <f t="shared" si="244"/>
        <v>7.235963761677143E-2</v>
      </c>
      <c r="AX277" s="5">
        <f t="shared" si="245"/>
        <v>8.420857685422091E-2</v>
      </c>
      <c r="AY277" s="5">
        <v>8.1000000000000004E-5</v>
      </c>
      <c r="AZ277" s="5">
        <v>7.8529500000000002E-2</v>
      </c>
      <c r="BA277" s="10">
        <f t="shared" si="246"/>
        <v>37.32735802469135</v>
      </c>
      <c r="BB277" s="10">
        <f t="shared" si="247"/>
        <v>0.28561336572839502</v>
      </c>
      <c r="BC277" s="5">
        <f t="shared" si="248"/>
        <v>98.988179523675697</v>
      </c>
      <c r="BD277" s="5">
        <f t="shared" si="251"/>
        <v>98.988179523675697</v>
      </c>
      <c r="BE277" s="5">
        <f t="shared" si="249"/>
        <v>7.231775134466548</v>
      </c>
    </row>
    <row r="278" spans="7:57">
      <c r="G278" s="5">
        <v>131072</v>
      </c>
      <c r="H278" s="5">
        <v>21200</v>
      </c>
      <c r="I278" s="5">
        <v>1488768</v>
      </c>
      <c r="J278" s="10">
        <f t="shared" si="216"/>
        <v>2977536</v>
      </c>
      <c r="K278" s="5">
        <v>500.05404700000003</v>
      </c>
      <c r="L278" s="10">
        <f t="shared" si="217"/>
        <v>4000.4323760000002</v>
      </c>
      <c r="M278" s="5">
        <f t="shared" si="218"/>
        <v>18.289216</v>
      </c>
      <c r="N278" s="5">
        <f t="shared" si="219"/>
        <v>13107200</v>
      </c>
      <c r="O278" s="11">
        <f t="shared" si="220"/>
        <v>744.3035452525794</v>
      </c>
      <c r="P278" s="11">
        <f t="shared" si="254"/>
        <v>1.3333333333333333</v>
      </c>
      <c r="Q278" s="6">
        <f t="shared" si="221"/>
        <v>1.2218832226148843E-4</v>
      </c>
      <c r="R278" s="6">
        <f t="shared" si="222"/>
        <v>6.8929560807425616E-7</v>
      </c>
      <c r="S278" s="5">
        <f t="shared" si="223"/>
        <v>1.2287761786956269E-4</v>
      </c>
      <c r="T278" s="5">
        <f t="shared" si="224"/>
        <v>1.2218832226148843E-4</v>
      </c>
      <c r="U278" s="6">
        <f t="shared" si="225"/>
        <v>0</v>
      </c>
      <c r="V278" s="6">
        <f t="shared" si="226"/>
        <v>4.8897802096062715E-5</v>
      </c>
      <c r="W278" s="6">
        <f t="shared" si="227"/>
        <v>7.1678603283993045E-2</v>
      </c>
      <c r="X278" s="5">
        <f t="shared" si="228"/>
        <v>7.1727501086089107E-2</v>
      </c>
      <c r="Y278" s="5">
        <v>8.0000000000000007E-5</v>
      </c>
      <c r="Z278" s="5">
        <v>7.758222222224001E-2</v>
      </c>
      <c r="AA278" s="10">
        <f t="shared" si="229"/>
        <v>37.219200000000001</v>
      </c>
      <c r="AB278" s="10">
        <f t="shared" si="230"/>
        <v>0.40004323759999999</v>
      </c>
      <c r="AC278" s="5">
        <f t="shared" si="231"/>
        <v>52.735402826860522</v>
      </c>
      <c r="AD278" s="5">
        <f t="shared" si="250"/>
        <v>53.597022336953351</v>
      </c>
      <c r="AE278" s="5">
        <f t="shared" si="232"/>
        <v>7.5464725918518063</v>
      </c>
      <c r="AG278" s="5">
        <v>131072</v>
      </c>
      <c r="AH278" s="5">
        <v>23120</v>
      </c>
      <c r="AI278" s="5">
        <v>1489200</v>
      </c>
      <c r="AJ278" s="10">
        <f t="shared" si="233"/>
        <v>2978400</v>
      </c>
      <c r="AK278" s="5">
        <v>302.55263500000001</v>
      </c>
      <c r="AL278" s="10">
        <f t="shared" si="234"/>
        <v>2420.4210800000001</v>
      </c>
      <c r="AM278" s="5">
        <f t="shared" si="235"/>
        <v>18.332799999999999</v>
      </c>
      <c r="AN278" s="5">
        <f t="shared" si="236"/>
        <v>13107200</v>
      </c>
      <c r="AO278" s="11">
        <f t="shared" si="237"/>
        <v>1230.5296894869218</v>
      </c>
      <c r="AP278" s="11">
        <f t="shared" si="252"/>
        <v>1.3333333333333333</v>
      </c>
      <c r="AQ278" s="6">
        <f t="shared" si="238"/>
        <v>0</v>
      </c>
      <c r="AR278" s="6">
        <f t="shared" si="239"/>
        <v>6.8597114951542932E-7</v>
      </c>
      <c r="AS278" s="5">
        <f t="shared" si="240"/>
        <v>6.8597114951542932E-7</v>
      </c>
      <c r="AT278" s="5">
        <f t="shared" si="241"/>
        <v>6.8597114951542932E-7</v>
      </c>
      <c r="AU278" s="6">
        <f t="shared" si="242"/>
        <v>1.1652654599906847E-2</v>
      </c>
      <c r="AV278" s="6">
        <f t="shared" si="243"/>
        <v>1.6550000787042986E-5</v>
      </c>
      <c r="AW278" s="6">
        <f t="shared" si="244"/>
        <v>0.12238605374688501</v>
      </c>
      <c r="AX278" s="5">
        <f t="shared" si="245"/>
        <v>0.13405525834757889</v>
      </c>
      <c r="AY278" s="5">
        <v>1.37E-4</v>
      </c>
      <c r="AZ278" s="5">
        <v>0.12952151249999999</v>
      </c>
      <c r="BA278" s="10">
        <f t="shared" si="246"/>
        <v>21.740145985401458</v>
      </c>
      <c r="BB278" s="10">
        <f t="shared" si="247"/>
        <v>0.14133845722627739</v>
      </c>
      <c r="BC278" s="5">
        <f t="shared" si="248"/>
        <v>99.499291131740563</v>
      </c>
      <c r="BD278" s="5">
        <f t="shared" si="251"/>
        <v>99.499291131740563</v>
      </c>
      <c r="BE278" s="5">
        <f t="shared" si="249"/>
        <v>3.5003805623246578</v>
      </c>
    </row>
    <row r="279" spans="7:57">
      <c r="G279" s="5">
        <v>131072</v>
      </c>
      <c r="H279" s="5">
        <v>9506</v>
      </c>
      <c r="I279" s="5">
        <v>1511758</v>
      </c>
      <c r="J279" s="10">
        <f t="shared" si="216"/>
        <v>3023516</v>
      </c>
      <c r="K279" s="5">
        <v>494.13595600000002</v>
      </c>
      <c r="L279" s="10">
        <f t="shared" si="217"/>
        <v>3953.0876480000002</v>
      </c>
      <c r="M279" s="5">
        <f t="shared" si="218"/>
        <v>18.331216000000001</v>
      </c>
      <c r="N279" s="5">
        <f t="shared" si="219"/>
        <v>13107200</v>
      </c>
      <c r="O279" s="11">
        <f t="shared" si="220"/>
        <v>764.84921894653621</v>
      </c>
      <c r="P279" s="11">
        <f t="shared" si="254"/>
        <v>1.3333333333333333</v>
      </c>
      <c r="Q279" s="6">
        <f t="shared" si="221"/>
        <v>1.2407519081910896E-4</v>
      </c>
      <c r="R279" s="6">
        <f t="shared" si="222"/>
        <v>6.8113786160873499E-7</v>
      </c>
      <c r="S279" s="5">
        <f t="shared" si="223"/>
        <v>1.2475632868071769E-4</v>
      </c>
      <c r="T279" s="5">
        <f t="shared" si="224"/>
        <v>1.2407519081910896E-4</v>
      </c>
      <c r="U279" s="6">
        <f t="shared" si="225"/>
        <v>0</v>
      </c>
      <c r="V279" s="6">
        <f t="shared" si="226"/>
        <v>4.8319101365130539E-5</v>
      </c>
      <c r="W279" s="6">
        <f t="shared" si="227"/>
        <v>7.4366550907142767E-2</v>
      </c>
      <c r="X279" s="5">
        <f t="shared" si="228"/>
        <v>7.4414870008507897E-2</v>
      </c>
      <c r="Y279" s="5">
        <v>8.2999999999999998E-5</v>
      </c>
      <c r="Z279" s="5">
        <v>8.0147566666638997E-2</v>
      </c>
      <c r="AA279" s="10">
        <f t="shared" si="229"/>
        <v>36.427903614457833</v>
      </c>
      <c r="AB279" s="10">
        <f t="shared" si="230"/>
        <v>0.38102049619277112</v>
      </c>
      <c r="AC279" s="5">
        <f t="shared" si="231"/>
        <v>49.488181709769833</v>
      </c>
      <c r="AD279" s="5">
        <f t="shared" si="250"/>
        <v>50.308829735804451</v>
      </c>
      <c r="AE279" s="5">
        <f t="shared" si="232"/>
        <v>7.1526771136737528</v>
      </c>
      <c r="AG279" s="5">
        <v>32768</v>
      </c>
      <c r="AH279" s="5">
        <v>192244</v>
      </c>
      <c r="AI279" s="5">
        <v>1217878</v>
      </c>
      <c r="AJ279" s="10">
        <f t="shared" si="233"/>
        <v>2435756</v>
      </c>
      <c r="AK279" s="5">
        <v>165.82797199999999</v>
      </c>
      <c r="AL279" s="10">
        <f t="shared" si="234"/>
        <v>1326.6237759999999</v>
      </c>
      <c r="AM279" s="5">
        <f t="shared" si="235"/>
        <v>18.459416000000001</v>
      </c>
      <c r="AN279" s="5">
        <f t="shared" si="236"/>
        <v>13107200</v>
      </c>
      <c r="AO279" s="11">
        <f t="shared" si="237"/>
        <v>1836.0563439803752</v>
      </c>
      <c r="AP279" s="11">
        <f t="shared" si="252"/>
        <v>1.3333333333333333</v>
      </c>
      <c r="AQ279" s="6">
        <f t="shared" si="238"/>
        <v>0</v>
      </c>
      <c r="AR279" s="6">
        <f t="shared" si="239"/>
        <v>3.7597823127421251E-7</v>
      </c>
      <c r="AS279" s="5">
        <f t="shared" si="240"/>
        <v>3.7597823127421251E-7</v>
      </c>
      <c r="AT279" s="5">
        <f t="shared" si="241"/>
        <v>3.7597823127421251E-7</v>
      </c>
      <c r="AU279" s="6">
        <f t="shared" si="242"/>
        <v>9.5296210574975487E-3</v>
      </c>
      <c r="AV279" s="6">
        <f t="shared" si="243"/>
        <v>9.0709937697741159E-6</v>
      </c>
      <c r="AW279" s="6">
        <f t="shared" si="244"/>
        <v>0.43237116798169595</v>
      </c>
      <c r="AX279" s="5">
        <f t="shared" si="245"/>
        <v>0.44190986003296329</v>
      </c>
      <c r="AY279" s="5">
        <v>4.84E-4</v>
      </c>
      <c r="AZ279" s="5">
        <v>0.449591323077072</v>
      </c>
      <c r="BA279" s="10">
        <f t="shared" si="246"/>
        <v>5.0325537190082645</v>
      </c>
      <c r="BB279" s="10">
        <f t="shared" si="247"/>
        <v>2.1927665719008262E-2</v>
      </c>
      <c r="BC279" s="5">
        <f t="shared" si="248"/>
        <v>99.92231854725739</v>
      </c>
      <c r="BD279" s="5">
        <f t="shared" si="251"/>
        <v>99.92231854725739</v>
      </c>
      <c r="BE279" s="5">
        <f t="shared" si="249"/>
        <v>1.7085434370787238</v>
      </c>
    </row>
    <row r="280" spans="7:57">
      <c r="G280" s="5">
        <v>131072</v>
      </c>
      <c r="H280" s="5">
        <v>9506</v>
      </c>
      <c r="I280" s="5">
        <v>1511760</v>
      </c>
      <c r="J280" s="10">
        <f t="shared" si="216"/>
        <v>3023520</v>
      </c>
      <c r="K280" s="5">
        <v>516.23779300000001</v>
      </c>
      <c r="L280" s="10">
        <f t="shared" si="217"/>
        <v>4129.9023440000001</v>
      </c>
      <c r="M280" s="5">
        <f t="shared" si="218"/>
        <v>18.331240000000001</v>
      </c>
      <c r="N280" s="5">
        <f t="shared" si="219"/>
        <v>13107200</v>
      </c>
      <c r="O280" s="11">
        <f t="shared" si="220"/>
        <v>732.10447806172147</v>
      </c>
      <c r="P280" s="11">
        <f t="shared" si="254"/>
        <v>1.3333333333333333</v>
      </c>
      <c r="Q280" s="6">
        <f t="shared" si="221"/>
        <v>1.2407535496600393E-4</v>
      </c>
      <c r="R280" s="6">
        <f t="shared" si="222"/>
        <v>7.1160396675451162E-7</v>
      </c>
      <c r="S280" s="5">
        <f t="shared" si="223"/>
        <v>1.2478695893275844E-4</v>
      </c>
      <c r="T280" s="5">
        <f t="shared" si="224"/>
        <v>1.2407535496600393E-4</v>
      </c>
      <c r="U280" s="6">
        <f t="shared" si="225"/>
        <v>0</v>
      </c>
      <c r="V280" s="6">
        <f t="shared" si="226"/>
        <v>5.0480330252426071E-5</v>
      </c>
      <c r="W280" s="6">
        <f t="shared" si="227"/>
        <v>7.5262533448192684E-2</v>
      </c>
      <c r="X280" s="5">
        <f t="shared" si="228"/>
        <v>7.5313013778445112E-2</v>
      </c>
      <c r="Y280" s="5">
        <v>8.3999999999999995E-5</v>
      </c>
      <c r="Z280" s="5">
        <v>8.1209333333351993E-2</v>
      </c>
      <c r="AA280" s="10">
        <f t="shared" si="229"/>
        <v>35.994285714285716</v>
      </c>
      <c r="AB280" s="10">
        <f t="shared" si="230"/>
        <v>0.39332403276190475</v>
      </c>
      <c r="AC280" s="5">
        <f t="shared" si="231"/>
        <v>47.708755911909449</v>
      </c>
      <c r="AD280" s="5">
        <f t="shared" si="250"/>
        <v>48.555903491379105</v>
      </c>
      <c r="AE280" s="5">
        <f t="shared" si="232"/>
        <v>7.2606427277310415</v>
      </c>
      <c r="AG280" s="5">
        <v>16384</v>
      </c>
      <c r="AH280" s="5">
        <v>169422</v>
      </c>
      <c r="AI280" s="5">
        <v>1279274</v>
      </c>
      <c r="AJ280" s="10">
        <f t="shared" si="233"/>
        <v>2558548</v>
      </c>
      <c r="AK280" s="5">
        <v>357.706909</v>
      </c>
      <c r="AL280" s="10">
        <f t="shared" si="234"/>
        <v>2861.655272</v>
      </c>
      <c r="AM280" s="5">
        <f t="shared" si="235"/>
        <v>18.739727999999999</v>
      </c>
      <c r="AN280" s="5">
        <f t="shared" si="236"/>
        <v>13107200</v>
      </c>
      <c r="AO280" s="11">
        <f t="shared" si="237"/>
        <v>894.07973945507433</v>
      </c>
      <c r="AP280" s="11"/>
      <c r="AQ280" s="6">
        <f t="shared" si="238"/>
        <v>0</v>
      </c>
      <c r="AR280" s="6">
        <f t="shared" si="239"/>
        <v>8.1102126099923427E-7</v>
      </c>
      <c r="AS280" s="5">
        <f t="shared" si="240"/>
        <v>8.1102126099923427E-7</v>
      </c>
      <c r="AT280" s="5">
        <f t="shared" si="241"/>
        <v>8.1102126099923427E-7</v>
      </c>
      <c r="AU280" s="6">
        <f t="shared" si="242"/>
        <v>1.0010030929788633E-2</v>
      </c>
      <c r="AV280" s="6">
        <f t="shared" si="243"/>
        <v>1.9567007325785524E-5</v>
      </c>
      <c r="AW280" s="6">
        <f t="shared" si="244"/>
        <v>0.71198310099465212</v>
      </c>
      <c r="AX280" s="5">
        <f t="shared" si="245"/>
        <v>0.72201269893176656</v>
      </c>
      <c r="AY280" s="5">
        <v>7.9699999999999997E-4</v>
      </c>
      <c r="AZ280" s="5">
        <v>0.72909559999999995</v>
      </c>
      <c r="BA280" s="10">
        <f t="shared" si="246"/>
        <v>3.2102233375156843</v>
      </c>
      <c r="BB280" s="10">
        <f t="shared" si="247"/>
        <v>2.8724268727728985E-2</v>
      </c>
      <c r="BC280" s="5">
        <f t="shared" si="248"/>
        <v>99.898240745169488</v>
      </c>
      <c r="BD280" s="5">
        <f t="shared" si="251"/>
        <v>99.898240745169488</v>
      </c>
      <c r="BE280" s="5">
        <f t="shared" si="249"/>
        <v>0.97146397101194881</v>
      </c>
    </row>
    <row r="281" spans="7:57">
      <c r="G281" s="5">
        <v>131072</v>
      </c>
      <c r="H281" s="5">
        <v>23120</v>
      </c>
      <c r="I281" s="5">
        <v>1489200</v>
      </c>
      <c r="J281" s="10">
        <f t="shared" si="216"/>
        <v>2978400</v>
      </c>
      <c r="K281" s="5">
        <v>379.69826499999999</v>
      </c>
      <c r="L281" s="10">
        <f t="shared" si="217"/>
        <v>3037.5861199999999</v>
      </c>
      <c r="M281" s="5">
        <f t="shared" si="218"/>
        <v>18.332799999999999</v>
      </c>
      <c r="N281" s="5">
        <f t="shared" si="219"/>
        <v>13107200</v>
      </c>
      <c r="O281" s="11">
        <f t="shared" si="220"/>
        <v>980.5154100453949</v>
      </c>
      <c r="P281" s="11">
        <f t="shared" si="254"/>
        <v>1.3333333333333333</v>
      </c>
      <c r="Q281" s="6">
        <f t="shared" si="221"/>
        <v>1.2222377799080082E-4</v>
      </c>
      <c r="R281" s="6">
        <f t="shared" si="222"/>
        <v>5.2339211736829525E-7</v>
      </c>
      <c r="S281" s="5">
        <f t="shared" si="223"/>
        <v>1.2274717010816912E-4</v>
      </c>
      <c r="T281" s="5">
        <f t="shared" si="224"/>
        <v>1.2222377799080082E-4</v>
      </c>
      <c r="U281" s="6">
        <f t="shared" si="225"/>
        <v>0</v>
      </c>
      <c r="V281" s="6">
        <f t="shared" si="226"/>
        <v>3.7128807835022625E-5</v>
      </c>
      <c r="W281" s="6">
        <f t="shared" si="227"/>
        <v>0.12633353828803773</v>
      </c>
      <c r="X281" s="5">
        <f t="shared" si="228"/>
        <v>0.12637066709587275</v>
      </c>
      <c r="Y281" s="5">
        <v>1.4100000000000001E-4</v>
      </c>
      <c r="Z281" s="5">
        <v>0.13114244117645402</v>
      </c>
      <c r="AA281" s="10">
        <f t="shared" si="229"/>
        <v>21.123404255319148</v>
      </c>
      <c r="AB281" s="10">
        <f t="shared" si="230"/>
        <v>0.17234531177304963</v>
      </c>
      <c r="AC281" s="5">
        <f t="shared" si="231"/>
        <v>13.316469510070347</v>
      </c>
      <c r="AD281" s="5">
        <f t="shared" si="250"/>
        <v>12.945269426830416</v>
      </c>
      <c r="AE281" s="5">
        <f t="shared" si="232"/>
        <v>3.6386192278979927</v>
      </c>
      <c r="AG281" s="5">
        <v>16384</v>
      </c>
      <c r="AH281" s="5">
        <v>169422</v>
      </c>
      <c r="AI281" s="5">
        <v>1279274</v>
      </c>
      <c r="AJ281" s="10">
        <f t="shared" si="233"/>
        <v>2558548</v>
      </c>
      <c r="AK281" s="5">
        <v>344.38714599999997</v>
      </c>
      <c r="AL281" s="10">
        <f t="shared" si="234"/>
        <v>2755.0971679999998</v>
      </c>
      <c r="AM281" s="5">
        <f t="shared" si="235"/>
        <v>18.739727999999999</v>
      </c>
      <c r="AN281" s="5">
        <f t="shared" si="236"/>
        <v>13107200</v>
      </c>
      <c r="AO281" s="11">
        <f t="shared" si="237"/>
        <v>928.65980543884768</v>
      </c>
      <c r="AP281" s="11"/>
      <c r="AQ281" s="6">
        <f t="shared" si="238"/>
        <v>0</v>
      </c>
      <c r="AR281" s="6">
        <f t="shared" si="239"/>
        <v>7.8082164585992761E-7</v>
      </c>
      <c r="AS281" s="5">
        <f t="shared" si="240"/>
        <v>7.8082164585992761E-7</v>
      </c>
      <c r="AT281" s="5">
        <f t="shared" si="241"/>
        <v>7.8082164585992761E-7</v>
      </c>
      <c r="AU281" s="6">
        <f t="shared" si="242"/>
        <v>1.0010030929788633E-2</v>
      </c>
      <c r="AV281" s="6">
        <f t="shared" si="243"/>
        <v>1.8838399927825741E-5</v>
      </c>
      <c r="AW281" s="6">
        <f t="shared" si="244"/>
        <v>0.71108977213518598</v>
      </c>
      <c r="AX281" s="5">
        <f t="shared" si="245"/>
        <v>0.72111864146490245</v>
      </c>
      <c r="AY281" s="5">
        <v>7.9600000000000005E-4</v>
      </c>
      <c r="AZ281" s="5">
        <v>0.73134309090930805</v>
      </c>
      <c r="BA281" s="10">
        <f t="shared" si="246"/>
        <v>3.2142562814070348</v>
      </c>
      <c r="BB281" s="10">
        <f t="shared" si="247"/>
        <v>2.7689418773869344E-2</v>
      </c>
      <c r="BC281" s="5">
        <f t="shared" si="248"/>
        <v>99.901906828409565</v>
      </c>
      <c r="BD281" s="5">
        <f t="shared" si="251"/>
        <v>99.901906828409565</v>
      </c>
      <c r="BE281" s="5">
        <f t="shared" si="249"/>
        <v>1.3980373331609828</v>
      </c>
    </row>
    <row r="282" spans="7:57">
      <c r="G282" s="5">
        <v>32768</v>
      </c>
      <c r="H282" s="5">
        <v>192244</v>
      </c>
      <c r="I282" s="5">
        <v>1217878</v>
      </c>
      <c r="J282" s="10">
        <f t="shared" si="216"/>
        <v>2435756</v>
      </c>
      <c r="K282" s="5">
        <v>185.063232</v>
      </c>
      <c r="L282" s="10">
        <f t="shared" si="217"/>
        <v>1480.505856</v>
      </c>
      <c r="M282" s="5">
        <f t="shared" si="218"/>
        <v>18.459416000000001</v>
      </c>
      <c r="N282" s="5">
        <f t="shared" si="219"/>
        <v>13107200</v>
      </c>
      <c r="O282" s="11">
        <f t="shared" si="220"/>
        <v>1645.2187542039685</v>
      </c>
      <c r="P282" s="11">
        <f t="shared" si="254"/>
        <v>1.3333333333333333</v>
      </c>
      <c r="Q282" s="6">
        <f t="shared" si="221"/>
        <v>9.9955446072979133E-5</v>
      </c>
      <c r="R282" s="6">
        <f t="shared" si="222"/>
        <v>2.5509897139903984E-7</v>
      </c>
      <c r="S282" s="5">
        <f t="shared" si="223"/>
        <v>1.0021054504437818E-4</v>
      </c>
      <c r="T282" s="5">
        <f t="shared" si="224"/>
        <v>9.9955446072979133E-5</v>
      </c>
      <c r="U282" s="6">
        <f t="shared" si="225"/>
        <v>0</v>
      </c>
      <c r="V282" s="6">
        <f t="shared" si="226"/>
        <v>1.8096414473361395E-5</v>
      </c>
      <c r="W282" s="6">
        <f t="shared" si="227"/>
        <v>0.41036000380086013</v>
      </c>
      <c r="X282" s="5">
        <f t="shared" si="228"/>
        <v>0.4103781002153335</v>
      </c>
      <c r="Y282" s="5">
        <v>4.5800000000000002E-4</v>
      </c>
      <c r="Z282" s="5">
        <v>0.42236760000000007</v>
      </c>
      <c r="AA282" s="10">
        <f t="shared" si="229"/>
        <v>5.3182445414847157</v>
      </c>
      <c r="AB282" s="10">
        <f t="shared" si="230"/>
        <v>2.5860364296943227E-2</v>
      </c>
      <c r="AC282" s="5">
        <f t="shared" si="231"/>
        <v>78.175666796292759</v>
      </c>
      <c r="AD282" s="5">
        <f t="shared" si="250"/>
        <v>78.119968330921793</v>
      </c>
      <c r="AE282" s="5">
        <f t="shared" si="232"/>
        <v>2.8386409811421536</v>
      </c>
      <c r="AG282" s="5">
        <v>131072</v>
      </c>
      <c r="AH282" s="5">
        <v>33960</v>
      </c>
      <c r="AI282" s="5">
        <v>1554204</v>
      </c>
      <c r="AJ282" s="10">
        <f t="shared" si="233"/>
        <v>3108408</v>
      </c>
      <c r="AK282" s="5">
        <v>392.36861399999998</v>
      </c>
      <c r="AL282" s="10">
        <f t="shared" si="234"/>
        <v>3138.9489119999998</v>
      </c>
      <c r="AM282" s="5">
        <f t="shared" si="235"/>
        <v>19.329647999999999</v>
      </c>
      <c r="AN282" s="5">
        <f t="shared" si="236"/>
        <v>13107200</v>
      </c>
      <c r="AO282" s="11">
        <f t="shared" si="237"/>
        <v>990.27033798376146</v>
      </c>
      <c r="AP282" s="11">
        <f t="shared" ref="AP282:AP290" si="255">4/3</f>
        <v>1.3333333333333333</v>
      </c>
      <c r="AQ282" s="6">
        <f t="shared" si="238"/>
        <v>0</v>
      </c>
      <c r="AR282" s="6">
        <f t="shared" si="239"/>
        <v>8.8960900697280567E-7</v>
      </c>
      <c r="AS282" s="5">
        <f t="shared" si="240"/>
        <v>8.8960900697280567E-7</v>
      </c>
      <c r="AT282" s="5">
        <f t="shared" si="241"/>
        <v>8.8960900697280567E-7</v>
      </c>
      <c r="AU282" s="6">
        <f t="shared" si="242"/>
        <v>1.2161296259598187E-2</v>
      </c>
      <c r="AV282" s="6">
        <f t="shared" si="243"/>
        <v>2.1463045167367209E-5</v>
      </c>
      <c r="AW282" s="6">
        <f t="shared" si="244"/>
        <v>8.665289936823245E-2</v>
      </c>
      <c r="AX282" s="5">
        <f t="shared" si="245"/>
        <v>9.8835658672998011E-2</v>
      </c>
      <c r="AY282" s="5">
        <v>9.7E-5</v>
      </c>
      <c r="AZ282" s="5">
        <v>9.1596218181827005E-2</v>
      </c>
      <c r="BA282" s="10">
        <f t="shared" si="246"/>
        <v>32.045443298969069</v>
      </c>
      <c r="BB282" s="10">
        <f t="shared" si="247"/>
        <v>0.25888238449484535</v>
      </c>
      <c r="BC282" s="5">
        <f t="shared" si="248"/>
        <v>99.082877312399162</v>
      </c>
      <c r="BD282" s="5">
        <f t="shared" si="251"/>
        <v>99.082877312399162</v>
      </c>
      <c r="BE282" s="5">
        <f t="shared" si="249"/>
        <v>7.9036456251938754</v>
      </c>
    </row>
    <row r="283" spans="7:57">
      <c r="G283" s="5">
        <v>16384</v>
      </c>
      <c r="H283" s="5">
        <v>169422</v>
      </c>
      <c r="I283" s="5">
        <v>1279274</v>
      </c>
      <c r="J283" s="10">
        <f t="shared" si="216"/>
        <v>2558548</v>
      </c>
      <c r="K283" s="5">
        <v>403.36944599999998</v>
      </c>
      <c r="L283" s="10">
        <f t="shared" si="217"/>
        <v>3226.9555679999999</v>
      </c>
      <c r="M283" s="5">
        <f t="shared" si="218"/>
        <v>18.739727999999999</v>
      </c>
      <c r="N283" s="5">
        <f t="shared" si="219"/>
        <v>13107200</v>
      </c>
      <c r="O283" s="11">
        <f t="shared" si="220"/>
        <v>792.86743993991058</v>
      </c>
      <c r="P283" s="11">
        <f t="shared" si="254"/>
        <v>1.3333333333333333</v>
      </c>
      <c r="Q283" s="6">
        <f t="shared" si="221"/>
        <v>1.04994427454609E-4</v>
      </c>
      <c r="R283" s="6">
        <f t="shared" si="222"/>
        <v>5.5602147253323966E-7</v>
      </c>
      <c r="S283" s="5">
        <f t="shared" si="223"/>
        <v>1.0555044892714224E-4</v>
      </c>
      <c r="T283" s="5">
        <f t="shared" si="224"/>
        <v>1.04994427454609E-4</v>
      </c>
      <c r="U283" s="6">
        <f t="shared" si="225"/>
        <v>0</v>
      </c>
      <c r="V283" s="6">
        <f t="shared" si="226"/>
        <v>3.944349507905583E-5</v>
      </c>
      <c r="W283" s="6">
        <f t="shared" si="227"/>
        <v>0.71499406775783048</v>
      </c>
      <c r="X283" s="5">
        <f t="shared" si="228"/>
        <v>0.71503351125290948</v>
      </c>
      <c r="Y283" s="5">
        <v>7.9799999999999999E-4</v>
      </c>
      <c r="Z283" s="5">
        <v>0.72496849090923599</v>
      </c>
      <c r="AA283" s="10">
        <f t="shared" si="229"/>
        <v>3.2062005012531327</v>
      </c>
      <c r="AB283" s="10">
        <f t="shared" si="230"/>
        <v>3.2350431759398494E-2</v>
      </c>
      <c r="AC283" s="5">
        <f t="shared" si="231"/>
        <v>86.842803577116669</v>
      </c>
      <c r="AD283" s="5">
        <f t="shared" si="250"/>
        <v>86.773126700859365</v>
      </c>
      <c r="AE283" s="5">
        <f t="shared" si="232"/>
        <v>1.370401580331625</v>
      </c>
      <c r="AG283" s="5">
        <v>65536</v>
      </c>
      <c r="AH283" s="5">
        <v>206500</v>
      </c>
      <c r="AI283" s="5">
        <v>1273389</v>
      </c>
      <c r="AJ283" s="10">
        <f t="shared" si="233"/>
        <v>2546778</v>
      </c>
      <c r="AK283" s="5">
        <v>391.34028599999999</v>
      </c>
      <c r="AL283" s="10">
        <f t="shared" si="234"/>
        <v>3130.7222879999999</v>
      </c>
      <c r="AM283" s="5">
        <f t="shared" si="235"/>
        <v>19.410668000000001</v>
      </c>
      <c r="AN283" s="5">
        <f t="shared" si="236"/>
        <v>13107200</v>
      </c>
      <c r="AO283" s="11">
        <f t="shared" si="237"/>
        <v>813.47937176087214</v>
      </c>
      <c r="AP283" s="11">
        <f t="shared" si="255"/>
        <v>1.3333333333333333</v>
      </c>
      <c r="AQ283" s="6">
        <f t="shared" si="238"/>
        <v>0</v>
      </c>
      <c r="AR283" s="6">
        <f t="shared" si="239"/>
        <v>8.8727750078632384E-7</v>
      </c>
      <c r="AS283" s="5">
        <f t="shared" si="240"/>
        <v>8.8727750078632384E-7</v>
      </c>
      <c r="AT283" s="5">
        <f t="shared" si="241"/>
        <v>8.8727750078632384E-7</v>
      </c>
      <c r="AU283" s="6">
        <f t="shared" si="242"/>
        <v>9.9639821302180895E-3</v>
      </c>
      <c r="AV283" s="6">
        <f t="shared" si="243"/>
        <v>2.140679436257968E-5</v>
      </c>
      <c r="AW283" s="6">
        <f t="shared" si="244"/>
        <v>0.14918591953087443</v>
      </c>
      <c r="AX283" s="5">
        <f t="shared" si="245"/>
        <v>0.1591713084554551</v>
      </c>
      <c r="AY283" s="5">
        <v>1.6699999999999999E-4</v>
      </c>
      <c r="AZ283" s="5">
        <v>0.16375648888892599</v>
      </c>
      <c r="BA283" s="10">
        <f t="shared" si="246"/>
        <v>15.250167664670659</v>
      </c>
      <c r="BB283" s="10">
        <f t="shared" si="247"/>
        <v>0.14997472038323353</v>
      </c>
      <c r="BC283" s="5">
        <f t="shared" si="248"/>
        <v>99.468696107313576</v>
      </c>
      <c r="BD283" s="5">
        <f t="shared" si="251"/>
        <v>99.468696107313576</v>
      </c>
      <c r="BE283" s="5">
        <f t="shared" si="249"/>
        <v>2.7999992333622661</v>
      </c>
    </row>
    <row r="284" spans="7:57">
      <c r="G284" s="5">
        <v>16384</v>
      </c>
      <c r="H284" s="5">
        <v>169422</v>
      </c>
      <c r="I284" s="5">
        <v>1279274</v>
      </c>
      <c r="J284" s="10">
        <f t="shared" si="216"/>
        <v>2558548</v>
      </c>
      <c r="K284" s="5">
        <v>392.95538299999998</v>
      </c>
      <c r="L284" s="10">
        <f t="shared" si="217"/>
        <v>3143.6430639999999</v>
      </c>
      <c r="M284" s="5">
        <f t="shared" si="218"/>
        <v>18.739727999999999</v>
      </c>
      <c r="N284" s="5">
        <f t="shared" si="219"/>
        <v>13107200</v>
      </c>
      <c r="O284" s="11">
        <f t="shared" si="220"/>
        <v>813.87993099460869</v>
      </c>
      <c r="P284" s="11">
        <f t="shared" si="254"/>
        <v>1.3333333333333333</v>
      </c>
      <c r="Q284" s="6">
        <f t="shared" si="221"/>
        <v>1.04994427454609E-4</v>
      </c>
      <c r="R284" s="6">
        <f t="shared" si="222"/>
        <v>5.4166628846628892E-7</v>
      </c>
      <c r="S284" s="5">
        <f t="shared" si="223"/>
        <v>1.0553609374307529E-4</v>
      </c>
      <c r="T284" s="5">
        <f t="shared" si="224"/>
        <v>1.04994427454609E-4</v>
      </c>
      <c r="U284" s="6">
        <f t="shared" si="225"/>
        <v>0</v>
      </c>
      <c r="V284" s="6">
        <f t="shared" si="226"/>
        <v>3.8425155572266616E-5</v>
      </c>
      <c r="W284" s="6">
        <f t="shared" si="227"/>
        <v>0.71678603283993036</v>
      </c>
      <c r="X284" s="5">
        <f t="shared" si="228"/>
        <v>0.71682445799550265</v>
      </c>
      <c r="Y284" s="5">
        <v>8.0000000000000004E-4</v>
      </c>
      <c r="Z284" s="5">
        <v>0.72663272727280004</v>
      </c>
      <c r="AA284" s="10">
        <f t="shared" si="229"/>
        <v>3.1981850000000001</v>
      </c>
      <c r="AB284" s="10">
        <f t="shared" si="230"/>
        <v>3.1436430639999999E-2</v>
      </c>
      <c r="AC284" s="5">
        <f t="shared" si="231"/>
        <v>86.875696568173879</v>
      </c>
      <c r="AD284" s="5">
        <f t="shared" si="250"/>
        <v>86.807988282115588</v>
      </c>
      <c r="AE284" s="5">
        <f t="shared" si="232"/>
        <v>1.3498248715151893</v>
      </c>
      <c r="AG284" s="5">
        <v>131072</v>
      </c>
      <c r="AH284" s="5">
        <v>50000</v>
      </c>
      <c r="AI284" s="5">
        <v>1548988</v>
      </c>
      <c r="AJ284" s="10">
        <f t="shared" si="233"/>
        <v>3097976</v>
      </c>
      <c r="AK284" s="5">
        <v>172.72619599999999</v>
      </c>
      <c r="AL284" s="10">
        <f t="shared" si="234"/>
        <v>1381.8095679999999</v>
      </c>
      <c r="AM284" s="5">
        <f t="shared" si="235"/>
        <v>19.587855999999999</v>
      </c>
      <c r="AN284" s="5">
        <f t="shared" si="236"/>
        <v>13107200</v>
      </c>
      <c r="AO284" s="11">
        <f t="shared" si="237"/>
        <v>2241.9702915242806</v>
      </c>
      <c r="AP284" s="11">
        <f t="shared" si="255"/>
        <v>1.3333333333333333</v>
      </c>
      <c r="AQ284" s="6">
        <f t="shared" si="238"/>
        <v>0</v>
      </c>
      <c r="AR284" s="6">
        <f t="shared" si="239"/>
        <v>3.9161842772100574E-7</v>
      </c>
      <c r="AS284" s="5">
        <f t="shared" si="240"/>
        <v>3.9161842772100574E-7</v>
      </c>
      <c r="AT284" s="5">
        <f t="shared" si="241"/>
        <v>3.9161842772100574E-7</v>
      </c>
      <c r="AU284" s="6">
        <f t="shared" si="242"/>
        <v>1.2120482234354355E-2</v>
      </c>
      <c r="AV284" s="6">
        <f t="shared" si="243"/>
        <v>9.448335096281481E-6</v>
      </c>
      <c r="AW284" s="6">
        <f t="shared" si="244"/>
        <v>0.11345276515222187</v>
      </c>
      <c r="AX284" s="5">
        <f t="shared" si="245"/>
        <v>0.12558269572167252</v>
      </c>
      <c r="AY284" s="5">
        <v>1.27E-4</v>
      </c>
      <c r="AZ284" s="5">
        <v>0.122849821428517</v>
      </c>
      <c r="BA284" s="10">
        <f t="shared" si="246"/>
        <v>24.393511811023625</v>
      </c>
      <c r="BB284" s="10">
        <f t="shared" si="247"/>
        <v>8.7043122393700781E-2</v>
      </c>
      <c r="BC284" s="5">
        <f t="shared" si="248"/>
        <v>99.691639033290542</v>
      </c>
      <c r="BD284" s="5">
        <f t="shared" si="251"/>
        <v>99.691639033290542</v>
      </c>
      <c r="BE284" s="5">
        <f t="shared" si="249"/>
        <v>2.2245651327590328</v>
      </c>
    </row>
    <row r="285" spans="7:57">
      <c r="G285" s="5">
        <v>131072</v>
      </c>
      <c r="H285" s="5">
        <v>206500</v>
      </c>
      <c r="I285" s="5">
        <v>1273389</v>
      </c>
      <c r="J285" s="10">
        <f t="shared" si="216"/>
        <v>2546778</v>
      </c>
      <c r="K285" s="5">
        <v>480.00390599999997</v>
      </c>
      <c r="L285" s="10">
        <f t="shared" si="217"/>
        <v>3840.0312479999998</v>
      </c>
      <c r="M285" s="5">
        <f t="shared" si="218"/>
        <v>19.410668000000001</v>
      </c>
      <c r="N285" s="5">
        <f t="shared" si="219"/>
        <v>13107200</v>
      </c>
      <c r="O285" s="11">
        <f t="shared" si="220"/>
        <v>663.2180405631949</v>
      </c>
      <c r="P285" s="11">
        <f t="shared" si="254"/>
        <v>1.3333333333333333</v>
      </c>
      <c r="Q285" s="6">
        <f t="shared" si="221"/>
        <v>1.0451142521617503E-4</v>
      </c>
      <c r="R285" s="6">
        <f t="shared" si="222"/>
        <v>6.6165764730684811E-7</v>
      </c>
      <c r="S285" s="5">
        <f t="shared" si="223"/>
        <v>1.0517308286348188E-4</v>
      </c>
      <c r="T285" s="5">
        <f t="shared" si="224"/>
        <v>1.0451142521617503E-4</v>
      </c>
      <c r="U285" s="6">
        <f t="shared" si="225"/>
        <v>0</v>
      </c>
      <c r="V285" s="6">
        <f t="shared" si="226"/>
        <v>4.6937198372329313E-5</v>
      </c>
      <c r="W285" s="6">
        <f t="shared" si="227"/>
        <v>0.12722952082908764</v>
      </c>
      <c r="X285" s="5">
        <f t="shared" si="228"/>
        <v>0.12727645802745996</v>
      </c>
      <c r="Y285" s="5">
        <v>1.4200000000000001E-4</v>
      </c>
      <c r="Z285" s="5">
        <v>0.13977728235300801</v>
      </c>
      <c r="AA285" s="10">
        <f t="shared" si="229"/>
        <v>17.935056338028168</v>
      </c>
      <c r="AB285" s="10">
        <f t="shared" si="230"/>
        <v>0.21633978861971828</v>
      </c>
      <c r="AC285" s="5">
        <f t="shared" si="231"/>
        <v>26.400404777341528</v>
      </c>
      <c r="AD285" s="5">
        <f t="shared" si="250"/>
        <v>25.934448687688821</v>
      </c>
      <c r="AE285" s="5">
        <f t="shared" si="232"/>
        <v>8.9433877344797565</v>
      </c>
      <c r="AG285" s="5">
        <v>131072</v>
      </c>
      <c r="AH285" s="5">
        <v>70304</v>
      </c>
      <c r="AI285" s="5">
        <v>1528092</v>
      </c>
      <c r="AJ285" s="10">
        <f t="shared" si="233"/>
        <v>3056184</v>
      </c>
      <c r="AK285" s="5">
        <v>400.35678899999999</v>
      </c>
      <c r="AL285" s="10">
        <f t="shared" si="234"/>
        <v>3202.8543119999999</v>
      </c>
      <c r="AM285" s="5">
        <f t="shared" si="235"/>
        <v>19.743183999999999</v>
      </c>
      <c r="AN285" s="5">
        <f t="shared" si="236"/>
        <v>13107200</v>
      </c>
      <c r="AO285" s="11">
        <f t="shared" si="237"/>
        <v>954.20637415492911</v>
      </c>
      <c r="AP285" s="11">
        <f t="shared" si="255"/>
        <v>1.3333333333333333</v>
      </c>
      <c r="AQ285" s="6">
        <f t="shared" si="238"/>
        <v>0</v>
      </c>
      <c r="AR285" s="6">
        <f t="shared" si="239"/>
        <v>9.0772042612233791E-7</v>
      </c>
      <c r="AS285" s="5">
        <f t="shared" si="240"/>
        <v>9.0772042612233791E-7</v>
      </c>
      <c r="AT285" s="5">
        <f t="shared" si="241"/>
        <v>9.0772042612233791E-7</v>
      </c>
      <c r="AU285" s="6">
        <f t="shared" si="242"/>
        <v>1.1956975740586122E-2</v>
      </c>
      <c r="AV285" s="6">
        <f t="shared" si="243"/>
        <v>2.1900008152459167E-5</v>
      </c>
      <c r="AW285" s="6">
        <f t="shared" si="244"/>
        <v>8.665289936823245E-2</v>
      </c>
      <c r="AX285" s="5">
        <f t="shared" si="245"/>
        <v>9.8631775116971035E-2</v>
      </c>
      <c r="AY285" s="5">
        <v>9.7E-5</v>
      </c>
      <c r="AZ285" s="5">
        <v>9.5731063636345995E-2</v>
      </c>
      <c r="BA285" s="10">
        <f t="shared" si="246"/>
        <v>31.507051546391754</v>
      </c>
      <c r="BB285" s="10">
        <f t="shared" si="247"/>
        <v>0.2641529329484536</v>
      </c>
      <c r="BC285" s="5">
        <f t="shared" si="248"/>
        <v>99.064205746265628</v>
      </c>
      <c r="BD285" s="5">
        <f t="shared" si="251"/>
        <v>99.064205746265628</v>
      </c>
      <c r="BE285" s="5">
        <f t="shared" si="249"/>
        <v>3.0300629392816374</v>
      </c>
    </row>
    <row r="286" spans="7:57">
      <c r="G286" s="5">
        <v>131072</v>
      </c>
      <c r="H286" s="5">
        <v>50000</v>
      </c>
      <c r="I286" s="5">
        <v>1548988</v>
      </c>
      <c r="J286" s="10">
        <f t="shared" si="216"/>
        <v>3097976</v>
      </c>
      <c r="K286" s="5">
        <v>222.03040300000001</v>
      </c>
      <c r="L286" s="10">
        <f t="shared" si="217"/>
        <v>1776.2432240000001</v>
      </c>
      <c r="M286" s="5">
        <f t="shared" si="218"/>
        <v>19.587855999999999</v>
      </c>
      <c r="N286" s="5">
        <f t="shared" si="219"/>
        <v>13107200</v>
      </c>
      <c r="O286" s="11">
        <f t="shared" si="220"/>
        <v>1744.1169982473075</v>
      </c>
      <c r="P286" s="11">
        <f t="shared" si="254"/>
        <v>1.3333333333333333</v>
      </c>
      <c r="Q286" s="6">
        <f t="shared" si="221"/>
        <v>1.2713078526887899E-4</v>
      </c>
      <c r="R286" s="6">
        <f t="shared" si="222"/>
        <v>3.0605608046775224E-7</v>
      </c>
      <c r="S286" s="5">
        <f t="shared" si="223"/>
        <v>1.2743684134934675E-4</v>
      </c>
      <c r="T286" s="5">
        <f t="shared" si="224"/>
        <v>1.2713078526887899E-4</v>
      </c>
      <c r="U286" s="6">
        <f t="shared" si="225"/>
        <v>0</v>
      </c>
      <c r="V286" s="6">
        <f t="shared" si="226"/>
        <v>2.1711250554488658E-5</v>
      </c>
      <c r="W286" s="6">
        <f t="shared" si="227"/>
        <v>0.11558174779543876</v>
      </c>
      <c r="X286" s="5">
        <f t="shared" si="228"/>
        <v>0.11560345904599324</v>
      </c>
      <c r="Y286" s="5">
        <v>1.2899999999999999E-4</v>
      </c>
      <c r="Z286" s="5">
        <v>0.124865120000043</v>
      </c>
      <c r="AA286" s="10">
        <f t="shared" si="229"/>
        <v>24.015317829457366</v>
      </c>
      <c r="AB286" s="10">
        <f t="shared" si="230"/>
        <v>0.11015461854263567</v>
      </c>
      <c r="AC286" s="5">
        <f t="shared" si="231"/>
        <v>1.4490036675356632</v>
      </c>
      <c r="AD286" s="5">
        <f t="shared" si="250"/>
        <v>1.211750891979257</v>
      </c>
      <c r="AE286" s="5">
        <f t="shared" si="232"/>
        <v>7.4173323615486622</v>
      </c>
      <c r="AG286" s="5">
        <v>65536</v>
      </c>
      <c r="AH286" s="5">
        <v>189860</v>
      </c>
      <c r="AI286" s="5">
        <v>1347273</v>
      </c>
      <c r="AJ286" s="10">
        <f t="shared" si="233"/>
        <v>2694546</v>
      </c>
      <c r="AK286" s="5">
        <v>324.975525</v>
      </c>
      <c r="AL286" s="10">
        <f t="shared" si="234"/>
        <v>2599.8042</v>
      </c>
      <c r="AM286" s="5">
        <f t="shared" si="235"/>
        <v>19.964476000000001</v>
      </c>
      <c r="AN286" s="5">
        <f t="shared" si="236"/>
        <v>13107200</v>
      </c>
      <c r="AO286" s="11">
        <f t="shared" si="237"/>
        <v>1036.4418982014106</v>
      </c>
      <c r="AP286" s="11">
        <f t="shared" si="255"/>
        <v>1.3333333333333333</v>
      </c>
      <c r="AQ286" s="6">
        <f t="shared" si="238"/>
        <v>0</v>
      </c>
      <c r="AR286" s="6">
        <f t="shared" si="239"/>
        <v>7.3681009074216164E-7</v>
      </c>
      <c r="AS286" s="5">
        <f t="shared" si="240"/>
        <v>7.3681009074216164E-7</v>
      </c>
      <c r="AT286" s="5">
        <f t="shared" si="241"/>
        <v>7.3681009074216164E-7</v>
      </c>
      <c r="AU286" s="6">
        <f t="shared" si="242"/>
        <v>1.0542107789941108E-2</v>
      </c>
      <c r="AV286" s="6">
        <f t="shared" si="243"/>
        <v>1.7776560414090287E-5</v>
      </c>
      <c r="AW286" s="6">
        <f t="shared" si="244"/>
        <v>0.1670524967202007</v>
      </c>
      <c r="AX286" s="5">
        <f t="shared" si="245"/>
        <v>0.17761238107055591</v>
      </c>
      <c r="AY286" s="5">
        <v>1.8699999999999999E-4</v>
      </c>
      <c r="AZ286" s="5">
        <v>0.18200709999999998</v>
      </c>
      <c r="BA286" s="10">
        <f t="shared" si="246"/>
        <v>14.409336898395724</v>
      </c>
      <c r="BB286" s="10">
        <f t="shared" si="247"/>
        <v>0.11122157005347595</v>
      </c>
      <c r="BC286" s="5">
        <f t="shared" si="248"/>
        <v>99.605983908694029</v>
      </c>
      <c r="BD286" s="5">
        <f t="shared" si="251"/>
        <v>99.605983908694029</v>
      </c>
      <c r="BE286" s="5">
        <f t="shared" si="249"/>
        <v>2.4145865350549895</v>
      </c>
    </row>
    <row r="287" spans="7:57">
      <c r="G287" s="5">
        <v>131072</v>
      </c>
      <c r="H287" s="5">
        <v>70304</v>
      </c>
      <c r="I287" s="5">
        <v>1528092</v>
      </c>
      <c r="J287" s="10">
        <f t="shared" si="216"/>
        <v>3056184</v>
      </c>
      <c r="K287" s="5">
        <v>453.331841</v>
      </c>
      <c r="L287" s="10">
        <f t="shared" si="217"/>
        <v>3626.654728</v>
      </c>
      <c r="M287" s="5">
        <f t="shared" si="218"/>
        <v>19.743183999999999</v>
      </c>
      <c r="N287" s="5">
        <f t="shared" si="219"/>
        <v>13107200</v>
      </c>
      <c r="O287" s="11">
        <f t="shared" si="220"/>
        <v>842.70056821356172</v>
      </c>
      <c r="P287" s="11">
        <f t="shared" si="254"/>
        <v>1.3333333333333333</v>
      </c>
      <c r="Q287" s="6">
        <f t="shared" si="221"/>
        <v>1.254157785102866E-4</v>
      </c>
      <c r="R287" s="6">
        <f t="shared" si="222"/>
        <v>6.2489174695453865E-7</v>
      </c>
      <c r="S287" s="5">
        <f t="shared" si="223"/>
        <v>1.2604067025724113E-4</v>
      </c>
      <c r="T287" s="5">
        <f t="shared" si="224"/>
        <v>1.254157785102866E-4</v>
      </c>
      <c r="U287" s="6">
        <f t="shared" si="225"/>
        <v>0</v>
      </c>
      <c r="V287" s="6">
        <f t="shared" si="226"/>
        <v>4.4329069583675954E-5</v>
      </c>
      <c r="W287" s="6">
        <f t="shared" si="227"/>
        <v>8.3326376317641906E-2</v>
      </c>
      <c r="X287" s="5">
        <f t="shared" si="228"/>
        <v>8.3370705387225588E-2</v>
      </c>
      <c r="Y287" s="5">
        <v>9.2999999999999997E-5</v>
      </c>
      <c r="Z287" s="5">
        <v>9.1297169999999997E-2</v>
      </c>
      <c r="AA287" s="10">
        <f t="shared" si="229"/>
        <v>32.862193548387097</v>
      </c>
      <c r="AB287" s="10">
        <f t="shared" si="230"/>
        <v>0.31197029918279573</v>
      </c>
      <c r="AC287" s="5">
        <f t="shared" si="231"/>
        <v>34.85567581751247</v>
      </c>
      <c r="AD287" s="5">
        <f t="shared" si="250"/>
        <v>35.527602427141005</v>
      </c>
      <c r="AE287" s="5">
        <f t="shared" si="232"/>
        <v>8.6820485375115233</v>
      </c>
      <c r="AG287" s="5">
        <v>65536</v>
      </c>
      <c r="AH287" s="5">
        <v>110971</v>
      </c>
      <c r="AI287" s="5">
        <v>1481971</v>
      </c>
      <c r="AJ287" s="10">
        <f t="shared" si="233"/>
        <v>2963942</v>
      </c>
      <c r="AK287" s="5">
        <v>165.269012</v>
      </c>
      <c r="AL287" s="10">
        <f t="shared" si="234"/>
        <v>1322.152096</v>
      </c>
      <c r="AM287" s="5">
        <f t="shared" si="235"/>
        <v>20.003072</v>
      </c>
      <c r="AN287" s="5">
        <f t="shared" si="236"/>
        <v>13107200</v>
      </c>
      <c r="AO287" s="11">
        <f t="shared" si="237"/>
        <v>2241.7557019098049</v>
      </c>
      <c r="AP287" s="11">
        <f t="shared" si="255"/>
        <v>1.3333333333333333</v>
      </c>
      <c r="AQ287" s="6">
        <f t="shared" si="238"/>
        <v>0</v>
      </c>
      <c r="AR287" s="6">
        <f t="shared" si="239"/>
        <v>3.7471091316365256E-7</v>
      </c>
      <c r="AS287" s="5">
        <f t="shared" si="240"/>
        <v>3.7471091316365256E-7</v>
      </c>
      <c r="AT287" s="5">
        <f t="shared" si="241"/>
        <v>3.7471091316365256E-7</v>
      </c>
      <c r="AU287" s="6">
        <f t="shared" si="242"/>
        <v>1.1596089303034213E-2</v>
      </c>
      <c r="AV287" s="6">
        <f t="shared" si="243"/>
        <v>9.0404179711534052E-6</v>
      </c>
      <c r="AW287" s="6">
        <f t="shared" si="244"/>
        <v>0.18223908733112804</v>
      </c>
      <c r="AX287" s="5">
        <f t="shared" si="245"/>
        <v>0.19384421705213339</v>
      </c>
      <c r="AY287" s="5">
        <v>2.04E-4</v>
      </c>
      <c r="AZ287" s="5">
        <v>0.19361639999999999</v>
      </c>
      <c r="BA287" s="10">
        <f t="shared" si="246"/>
        <v>14.529127450980392</v>
      </c>
      <c r="BB287" s="10">
        <f t="shared" si="247"/>
        <v>5.184910180392157E-2</v>
      </c>
      <c r="BC287" s="5">
        <f t="shared" si="248"/>
        <v>99.816318179821735</v>
      </c>
      <c r="BD287" s="5">
        <f t="shared" si="251"/>
        <v>99.816318179821735</v>
      </c>
      <c r="BE287" s="5">
        <f t="shared" si="249"/>
        <v>0.1176641297603922</v>
      </c>
    </row>
    <row r="288" spans="7:57">
      <c r="G288" s="5">
        <v>131072</v>
      </c>
      <c r="H288" s="5">
        <v>70304</v>
      </c>
      <c r="I288" s="5">
        <v>1528092</v>
      </c>
      <c r="J288" s="10">
        <f t="shared" si="216"/>
        <v>3056184</v>
      </c>
      <c r="K288" s="5">
        <v>448.606987</v>
      </c>
      <c r="L288" s="10">
        <f t="shared" si="217"/>
        <v>3588.855896</v>
      </c>
      <c r="M288" s="5">
        <f t="shared" si="218"/>
        <v>19.743183999999999</v>
      </c>
      <c r="N288" s="5">
        <f t="shared" si="219"/>
        <v>13107200</v>
      </c>
      <c r="O288" s="11">
        <f t="shared" si="220"/>
        <v>851.57612580831244</v>
      </c>
      <c r="P288" s="11">
        <f t="shared" si="254"/>
        <v>1.3333333333333333</v>
      </c>
      <c r="Q288" s="6">
        <f t="shared" si="221"/>
        <v>1.254157785102866E-4</v>
      </c>
      <c r="R288" s="6">
        <f t="shared" si="222"/>
        <v>6.1837880874209771E-7</v>
      </c>
      <c r="S288" s="5">
        <f t="shared" si="223"/>
        <v>1.260341573190287E-4</v>
      </c>
      <c r="T288" s="5">
        <f t="shared" si="224"/>
        <v>1.254157785102866E-4</v>
      </c>
      <c r="U288" s="6">
        <f t="shared" si="225"/>
        <v>0</v>
      </c>
      <c r="V288" s="6">
        <f t="shared" si="226"/>
        <v>4.3867049573617345E-5</v>
      </c>
      <c r="W288" s="6">
        <f t="shared" si="227"/>
        <v>8.3326376317641906E-2</v>
      </c>
      <c r="X288" s="5">
        <f t="shared" si="228"/>
        <v>8.3370243367215519E-2</v>
      </c>
      <c r="Y288" s="5">
        <v>9.2999999999999997E-5</v>
      </c>
      <c r="Z288" s="5">
        <v>9.21072E-2</v>
      </c>
      <c r="AA288" s="10">
        <f t="shared" si="229"/>
        <v>32.862193548387097</v>
      </c>
      <c r="AB288" s="10">
        <f t="shared" si="230"/>
        <v>0.30871878675268816</v>
      </c>
      <c r="AC288" s="5">
        <f t="shared" si="231"/>
        <v>34.85567581751247</v>
      </c>
      <c r="AD288" s="5">
        <f t="shared" si="250"/>
        <v>35.520599267772802</v>
      </c>
      <c r="AE288" s="5">
        <f t="shared" si="232"/>
        <v>9.4856391604396624</v>
      </c>
      <c r="AG288" s="5">
        <v>65536</v>
      </c>
      <c r="AH288" s="5">
        <v>262111</v>
      </c>
      <c r="AI288" s="5">
        <v>1234877</v>
      </c>
      <c r="AJ288" s="10">
        <f t="shared" si="233"/>
        <v>2469754</v>
      </c>
      <c r="AK288" s="5">
        <v>155.87704500000001</v>
      </c>
      <c r="AL288" s="10">
        <f t="shared" si="234"/>
        <v>1247.0163600000001</v>
      </c>
      <c r="AM288" s="5">
        <f t="shared" si="235"/>
        <v>20.060744</v>
      </c>
      <c r="AN288" s="5">
        <f t="shared" si="236"/>
        <v>13107200</v>
      </c>
      <c r="AO288" s="11">
        <f t="shared" si="237"/>
        <v>1980.5305521412724</v>
      </c>
      <c r="AP288" s="11">
        <f t="shared" si="255"/>
        <v>1.3333333333333333</v>
      </c>
      <c r="AQ288" s="6">
        <f t="shared" si="238"/>
        <v>0</v>
      </c>
      <c r="AR288" s="6">
        <f t="shared" si="239"/>
        <v>3.5341670629217392E-7</v>
      </c>
      <c r="AS288" s="5">
        <f t="shared" si="240"/>
        <v>3.5341670629217392E-7</v>
      </c>
      <c r="AT288" s="5">
        <f t="shared" si="241"/>
        <v>3.5341670629217392E-7</v>
      </c>
      <c r="AU288" s="6">
        <f t="shared" si="242"/>
        <v>9.6626344039545849E-3</v>
      </c>
      <c r="AV288" s="6">
        <f t="shared" si="243"/>
        <v>8.526665839257805E-6</v>
      </c>
      <c r="AW288" s="6">
        <f t="shared" si="244"/>
        <v>0.19385236250419011</v>
      </c>
      <c r="AX288" s="5">
        <f t="shared" si="245"/>
        <v>0.20352352357398396</v>
      </c>
      <c r="AY288" s="5">
        <v>2.1699999999999999E-4</v>
      </c>
      <c r="AZ288" s="5">
        <v>0.21048999999999998</v>
      </c>
      <c r="BA288" s="10">
        <f t="shared" si="246"/>
        <v>11.381354838709679</v>
      </c>
      <c r="BB288" s="10">
        <f t="shared" si="247"/>
        <v>4.5972953364055304E-2</v>
      </c>
      <c r="BC288" s="5">
        <f t="shared" si="248"/>
        <v>99.837135158390709</v>
      </c>
      <c r="BD288" s="5">
        <f t="shared" si="251"/>
        <v>99.837135158390709</v>
      </c>
      <c r="BE288" s="5">
        <f t="shared" si="249"/>
        <v>3.30964721650246</v>
      </c>
    </row>
    <row r="289" spans="7:57">
      <c r="G289" s="5">
        <v>65536</v>
      </c>
      <c r="H289" s="5">
        <v>189860</v>
      </c>
      <c r="I289" s="5">
        <v>1347273</v>
      </c>
      <c r="J289" s="10">
        <f t="shared" si="216"/>
        <v>2694546</v>
      </c>
      <c r="K289" s="5">
        <v>346.752747</v>
      </c>
      <c r="L289" s="10">
        <f t="shared" si="217"/>
        <v>2774.021976</v>
      </c>
      <c r="M289" s="5">
        <f t="shared" si="218"/>
        <v>19.964476000000001</v>
      </c>
      <c r="N289" s="5">
        <f t="shared" si="219"/>
        <v>13107200</v>
      </c>
      <c r="O289" s="11">
        <f t="shared" si="220"/>
        <v>971.34991118037203</v>
      </c>
      <c r="P289" s="11">
        <f t="shared" si="254"/>
        <v>1.3333333333333333</v>
      </c>
      <c r="Q289" s="6">
        <f t="shared" si="221"/>
        <v>1.105753398099652E-4</v>
      </c>
      <c r="R289" s="6">
        <f t="shared" si="222"/>
        <v>4.779786245681233E-7</v>
      </c>
      <c r="S289" s="5">
        <f t="shared" si="223"/>
        <v>1.1105331843453332E-4</v>
      </c>
      <c r="T289" s="5">
        <f t="shared" si="224"/>
        <v>1.105753398099652E-4</v>
      </c>
      <c r="U289" s="6">
        <f t="shared" si="225"/>
        <v>0</v>
      </c>
      <c r="V289" s="6">
        <f t="shared" si="226"/>
        <v>3.3907229230107809E-5</v>
      </c>
      <c r="W289" s="6">
        <f t="shared" si="227"/>
        <v>0.14962908435533545</v>
      </c>
      <c r="X289" s="5">
        <f t="shared" si="228"/>
        <v>0.14966299158456556</v>
      </c>
      <c r="Y289" s="5">
        <v>1.6699999999999999E-4</v>
      </c>
      <c r="Z289" s="5">
        <v>0.162600477777852</v>
      </c>
      <c r="AA289" s="10">
        <f t="shared" si="229"/>
        <v>16.135005988023952</v>
      </c>
      <c r="AB289" s="10">
        <f t="shared" si="230"/>
        <v>0.13288728028742516</v>
      </c>
      <c r="AC289" s="5">
        <f t="shared" si="231"/>
        <v>33.787221670679521</v>
      </c>
      <c r="AD289" s="5">
        <f t="shared" si="250"/>
        <v>33.501006925429145</v>
      </c>
      <c r="AE289" s="5">
        <f t="shared" si="232"/>
        <v>7.9566101957965278</v>
      </c>
      <c r="AG289" s="5">
        <v>65536</v>
      </c>
      <c r="AH289" s="5">
        <v>131072</v>
      </c>
      <c r="AI289" s="5">
        <v>1454744</v>
      </c>
      <c r="AJ289" s="10">
        <f t="shared" si="233"/>
        <v>2909488</v>
      </c>
      <c r="AK289" s="5">
        <v>317.23748799999998</v>
      </c>
      <c r="AL289" s="10">
        <f t="shared" si="234"/>
        <v>2537.8999039999999</v>
      </c>
      <c r="AM289" s="5">
        <f t="shared" si="235"/>
        <v>20.078368000000001</v>
      </c>
      <c r="AN289" s="5">
        <f t="shared" si="236"/>
        <v>13107200</v>
      </c>
      <c r="AO289" s="11">
        <f t="shared" si="237"/>
        <v>1146.4155837723692</v>
      </c>
      <c r="AP289" s="11">
        <f t="shared" si="255"/>
        <v>1.3333333333333333</v>
      </c>
      <c r="AQ289" s="6">
        <f t="shared" si="238"/>
        <v>0</v>
      </c>
      <c r="AR289" s="6">
        <f t="shared" si="239"/>
        <v>7.1926580415585267E-7</v>
      </c>
      <c r="AS289" s="5">
        <f t="shared" si="240"/>
        <v>7.1926580415585267E-7</v>
      </c>
      <c r="AT289" s="5">
        <f t="shared" si="241"/>
        <v>7.1926580415585267E-7</v>
      </c>
      <c r="AU289" s="6">
        <f t="shared" si="242"/>
        <v>1.1383044160144296E-2</v>
      </c>
      <c r="AV289" s="6">
        <f t="shared" si="243"/>
        <v>1.7353280284865275E-5</v>
      </c>
      <c r="AW289" s="6">
        <f t="shared" si="244"/>
        <v>0.14025263093621129</v>
      </c>
      <c r="AX289" s="5">
        <f t="shared" si="245"/>
        <v>0.15165302837664046</v>
      </c>
      <c r="AY289" s="5">
        <v>1.5699999999999999E-4</v>
      </c>
      <c r="AZ289" s="5">
        <v>0.14979173749999999</v>
      </c>
      <c r="BA289" s="10">
        <f t="shared" si="246"/>
        <v>18.531770700636944</v>
      </c>
      <c r="BB289" s="10">
        <f t="shared" si="247"/>
        <v>0.12931974033121019</v>
      </c>
      <c r="BC289" s="5">
        <f t="shared" si="248"/>
        <v>99.541868914550406</v>
      </c>
      <c r="BD289" s="5">
        <f t="shared" si="251"/>
        <v>99.541868914550406</v>
      </c>
      <c r="BE289" s="5">
        <f t="shared" si="249"/>
        <v>1.2425858112771209</v>
      </c>
    </row>
    <row r="290" spans="7:57">
      <c r="G290" s="5">
        <v>65536</v>
      </c>
      <c r="H290" s="5">
        <v>110971</v>
      </c>
      <c r="I290" s="5">
        <v>1481971</v>
      </c>
      <c r="J290" s="10">
        <f t="shared" si="216"/>
        <v>2963942</v>
      </c>
      <c r="K290" s="5">
        <v>225.39387500000001</v>
      </c>
      <c r="L290" s="10">
        <f t="shared" si="217"/>
        <v>1803.1510000000001</v>
      </c>
      <c r="M290" s="5">
        <f t="shared" si="218"/>
        <v>20.003072</v>
      </c>
      <c r="N290" s="5">
        <f t="shared" si="219"/>
        <v>13107200</v>
      </c>
      <c r="O290" s="11">
        <f t="shared" si="220"/>
        <v>1643.756956572134</v>
      </c>
      <c r="P290" s="11">
        <f t="shared" si="254"/>
        <v>1.3333333333333333</v>
      </c>
      <c r="Q290" s="6">
        <f t="shared" si="221"/>
        <v>1.216304690389505E-4</v>
      </c>
      <c r="R290" s="6">
        <f t="shared" si="222"/>
        <v>3.1069243226090295E-7</v>
      </c>
      <c r="S290" s="5">
        <f t="shared" si="223"/>
        <v>1.2194116147121141E-4</v>
      </c>
      <c r="T290" s="5">
        <f t="shared" si="224"/>
        <v>1.216304690389505E-4</v>
      </c>
      <c r="U290" s="6">
        <f t="shared" si="225"/>
        <v>0</v>
      </c>
      <c r="V290" s="6">
        <f t="shared" si="226"/>
        <v>2.204014777909536E-5</v>
      </c>
      <c r="W290" s="6">
        <f t="shared" si="227"/>
        <v>0.17561257804578292</v>
      </c>
      <c r="X290" s="5">
        <f t="shared" si="228"/>
        <v>0.17563461819356202</v>
      </c>
      <c r="Y290" s="5">
        <v>1.9599999999999999E-4</v>
      </c>
      <c r="Z290" s="5">
        <v>0.18573547999999998</v>
      </c>
      <c r="AA290" s="10">
        <f t="shared" si="229"/>
        <v>15.122153061224491</v>
      </c>
      <c r="AB290" s="10">
        <f t="shared" si="230"/>
        <v>7.3597999999999997E-2</v>
      </c>
      <c r="AC290" s="5">
        <f t="shared" si="231"/>
        <v>37.943638245433412</v>
      </c>
      <c r="AD290" s="5">
        <f t="shared" si="250"/>
        <v>37.785121698361522</v>
      </c>
      <c r="AE290" s="5">
        <f t="shared" si="232"/>
        <v>5.4383049519876128</v>
      </c>
      <c r="AG290" s="5">
        <v>131072</v>
      </c>
      <c r="AH290" s="5">
        <v>22835</v>
      </c>
      <c r="AI290" s="5">
        <v>1642833</v>
      </c>
      <c r="AJ290" s="10">
        <f t="shared" si="233"/>
        <v>3285666</v>
      </c>
      <c r="AK290" s="5">
        <v>425.94403799999998</v>
      </c>
      <c r="AL290" s="10">
        <f t="shared" si="234"/>
        <v>3407.5523039999998</v>
      </c>
      <c r="AM290" s="5">
        <f t="shared" si="235"/>
        <v>20.170696</v>
      </c>
      <c r="AN290" s="5">
        <f t="shared" si="236"/>
        <v>13107200</v>
      </c>
      <c r="AO290" s="11">
        <f t="shared" si="237"/>
        <v>964.23054053875501</v>
      </c>
      <c r="AP290" s="11">
        <f t="shared" si="255"/>
        <v>1.3333333333333333</v>
      </c>
      <c r="AQ290" s="6">
        <f t="shared" si="238"/>
        <v>0</v>
      </c>
      <c r="AR290" s="6">
        <f t="shared" si="239"/>
        <v>9.6573385115652237E-7</v>
      </c>
      <c r="AS290" s="5">
        <f t="shared" si="240"/>
        <v>9.6573385115652237E-7</v>
      </c>
      <c r="AT290" s="5">
        <f t="shared" si="241"/>
        <v>9.6573385115652237E-7</v>
      </c>
      <c r="AU290" s="6">
        <f t="shared" si="242"/>
        <v>1.2854798223427857E-2</v>
      </c>
      <c r="AV290" s="6">
        <f t="shared" si="243"/>
        <v>2.3299662103872497E-5</v>
      </c>
      <c r="AW290" s="6">
        <f t="shared" si="244"/>
        <v>0.12506604032528393</v>
      </c>
      <c r="AX290" s="5">
        <f t="shared" si="245"/>
        <v>0.13794413821081566</v>
      </c>
      <c r="AY290" s="5">
        <v>1.3999999999999999E-4</v>
      </c>
      <c r="AZ290" s="5">
        <v>0.13299649999999999</v>
      </c>
      <c r="BA290" s="10">
        <f t="shared" si="246"/>
        <v>23.46904285714286</v>
      </c>
      <c r="BB290" s="10">
        <f t="shared" si="247"/>
        <v>0.19471727451428572</v>
      </c>
      <c r="BC290" s="5">
        <f t="shared" si="248"/>
        <v>99.310190106316767</v>
      </c>
      <c r="BD290" s="5">
        <f t="shared" si="251"/>
        <v>99.310190106316767</v>
      </c>
      <c r="BE290" s="5">
        <f t="shared" si="249"/>
        <v>3.7201266280057559</v>
      </c>
    </row>
    <row r="291" spans="7:57">
      <c r="G291" s="5">
        <v>65536</v>
      </c>
      <c r="H291" s="5">
        <v>262111</v>
      </c>
      <c r="I291" s="5">
        <v>1234877</v>
      </c>
      <c r="J291" s="10">
        <f t="shared" si="216"/>
        <v>2469754</v>
      </c>
      <c r="K291" s="5">
        <v>173.266953</v>
      </c>
      <c r="L291" s="10">
        <f t="shared" si="217"/>
        <v>1386.135624</v>
      </c>
      <c r="M291" s="5">
        <f t="shared" si="218"/>
        <v>20.060744</v>
      </c>
      <c r="N291" s="5">
        <f t="shared" si="219"/>
        <v>13107200</v>
      </c>
      <c r="O291" s="11">
        <f t="shared" si="220"/>
        <v>1781.7549431945051</v>
      </c>
      <c r="P291" s="11">
        <f t="shared" si="254"/>
        <v>1.3333333333333333</v>
      </c>
      <c r="Q291" s="6">
        <f t="shared" si="221"/>
        <v>1.0135061260673256E-4</v>
      </c>
      <c r="R291" s="6">
        <f t="shared" si="222"/>
        <v>2.3883848244769544E-7</v>
      </c>
      <c r="S291" s="5">
        <f t="shared" si="223"/>
        <v>1.0158945108918026E-4</v>
      </c>
      <c r="T291" s="5">
        <f t="shared" si="224"/>
        <v>1.0135061260673256E-4</v>
      </c>
      <c r="U291" s="6">
        <f t="shared" si="225"/>
        <v>0</v>
      </c>
      <c r="V291" s="6">
        <f t="shared" si="226"/>
        <v>1.6942914927717401E-5</v>
      </c>
      <c r="W291" s="6">
        <f t="shared" si="227"/>
        <v>0.17023668279948345</v>
      </c>
      <c r="X291" s="5">
        <f t="shared" si="228"/>
        <v>0.17025362571441116</v>
      </c>
      <c r="Y291" s="5">
        <v>1.9000000000000001E-4</v>
      </c>
      <c r="Z291" s="5">
        <v>0.18467309090916001</v>
      </c>
      <c r="AA291" s="10">
        <f t="shared" si="229"/>
        <v>12.998705263157895</v>
      </c>
      <c r="AB291" s="10">
        <f t="shared" si="230"/>
        <v>5.8363605221052633E-2</v>
      </c>
      <c r="AC291" s="5">
        <f t="shared" si="231"/>
        <v>46.657572312246018</v>
      </c>
      <c r="AD291" s="5">
        <f t="shared" si="250"/>
        <v>46.531867847799866</v>
      </c>
      <c r="AE291" s="5">
        <f t="shared" si="232"/>
        <v>7.8081030234349242</v>
      </c>
      <c r="AG291" s="5">
        <v>65536</v>
      </c>
      <c r="AH291" s="5">
        <v>20414</v>
      </c>
      <c r="AI291" s="5">
        <v>1679599</v>
      </c>
      <c r="AJ291" s="10">
        <f t="shared" si="233"/>
        <v>3359198</v>
      </c>
      <c r="AK291" s="5">
        <v>193.05264299999999</v>
      </c>
      <c r="AL291" s="10">
        <f t="shared" si="234"/>
        <v>1544.4211439999999</v>
      </c>
      <c r="AM291" s="5">
        <f t="shared" si="235"/>
        <v>20.563468</v>
      </c>
      <c r="AN291" s="5">
        <f t="shared" si="236"/>
        <v>13107200</v>
      </c>
      <c r="AO291" s="11">
        <f t="shared" si="237"/>
        <v>2175.0531019665968</v>
      </c>
      <c r="AP291" s="11"/>
      <c r="AQ291" s="6">
        <f t="shared" si="238"/>
        <v>0</v>
      </c>
      <c r="AR291" s="6">
        <f t="shared" si="239"/>
        <v>4.3770414835653895E-7</v>
      </c>
      <c r="AS291" s="5">
        <f t="shared" si="240"/>
        <v>4.3770414835653895E-7</v>
      </c>
      <c r="AT291" s="5">
        <f t="shared" si="241"/>
        <v>4.3770414835653895E-7</v>
      </c>
      <c r="AU291" s="6">
        <f t="shared" si="242"/>
        <v>1.3142483892928377E-2</v>
      </c>
      <c r="AV291" s="6">
        <f t="shared" si="243"/>
        <v>1.0560216715979779E-5</v>
      </c>
      <c r="AW291" s="6">
        <f t="shared" si="244"/>
        <v>0.21886557056924691</v>
      </c>
      <c r="AX291" s="5">
        <f t="shared" si="245"/>
        <v>0.23201861467889126</v>
      </c>
      <c r="AY291" s="5">
        <v>2.4499999999999999E-4</v>
      </c>
      <c r="AZ291" s="5">
        <v>0.22704850000010499</v>
      </c>
      <c r="BA291" s="10">
        <f t="shared" si="246"/>
        <v>13.711012244897958</v>
      </c>
      <c r="BB291" s="10">
        <f t="shared" si="247"/>
        <v>5.0430078171428569E-2</v>
      </c>
      <c r="BC291" s="5">
        <f t="shared" si="248"/>
        <v>99.821345245568764</v>
      </c>
      <c r="BD291" s="5">
        <f t="shared" si="251"/>
        <v>99.821345245568764</v>
      </c>
      <c r="BE291" s="5">
        <f t="shared" si="249"/>
        <v>2.1890101360651917</v>
      </c>
    </row>
    <row r="292" spans="7:57">
      <c r="G292" s="5">
        <v>131072</v>
      </c>
      <c r="H292" s="5">
        <v>131072</v>
      </c>
      <c r="I292" s="5">
        <v>1454744</v>
      </c>
      <c r="J292" s="10">
        <f t="shared" ref="J292:J355" si="256">2*I292</f>
        <v>2909488</v>
      </c>
      <c r="K292" s="5">
        <v>540.38016500000003</v>
      </c>
      <c r="L292" s="10">
        <f t="shared" ref="L292:L355" si="257">K292*8</f>
        <v>4323.0413200000003</v>
      </c>
      <c r="M292" s="5">
        <f t="shared" ref="M292:M355" si="258">((I292+2*H292)*8+(H292+I292)*4)/1000000</f>
        <v>20.078368000000001</v>
      </c>
      <c r="N292" s="5">
        <f t="shared" ref="N292:N355" si="259">100*2^20/8</f>
        <v>13107200</v>
      </c>
      <c r="O292" s="11">
        <f t="shared" ref="O292:O355" si="260">J292/L292</f>
        <v>673.01878113901535</v>
      </c>
      <c r="P292" s="11">
        <f t="shared" si="254"/>
        <v>1.3333333333333333</v>
      </c>
      <c r="Q292" s="6">
        <f t="shared" ref="Q292:Q355" si="261">$B$31*J292</f>
        <v>1.19395855284347E-4</v>
      </c>
      <c r="R292" s="6">
        <f t="shared" ref="R292:R355" si="262">$C$31*L292</f>
        <v>7.4488283148509718E-7</v>
      </c>
      <c r="S292" s="5">
        <f t="shared" ref="S292:S355" si="263">Q292+R292</f>
        <v>1.201407381158321E-4</v>
      </c>
      <c r="T292" s="5">
        <f t="shared" ref="T292:T355" si="264">MAX(Q292,R292)</f>
        <v>1.19395855284347E-4</v>
      </c>
      <c r="U292" s="6">
        <f t="shared" ref="U292:U355" si="265">$D$31*J292</f>
        <v>0</v>
      </c>
      <c r="V292" s="6">
        <f t="shared" ref="V292:V355" si="266">$E$31*L292</f>
        <v>5.2841092924516847E-5</v>
      </c>
      <c r="W292" s="6">
        <f t="shared" ref="W292:W355" si="267">Y292*$F$31</f>
        <v>0.12991746845223737</v>
      </c>
      <c r="X292" s="5">
        <f t="shared" ref="X292:X355" si="268">SUM(U292:W292)</f>
        <v>0.12997030954516189</v>
      </c>
      <c r="Y292" s="5">
        <v>1.45E-4</v>
      </c>
      <c r="Z292" s="5">
        <v>0.14002991176474</v>
      </c>
      <c r="AA292" s="10">
        <f t="shared" ref="AA292:AA355" si="269">J292/Y292/1000000000</f>
        <v>20.065434482758622</v>
      </c>
      <c r="AB292" s="10">
        <f t="shared" ref="AB292:AB355" si="270">L292*8/Y292/1000000000</f>
        <v>0.23851262455172417</v>
      </c>
      <c r="AC292" s="5">
        <f t="shared" ref="AC292:AC355" si="271">ABS(T292-Y292)/ABS(Y292)*100</f>
        <v>17.658030838381382</v>
      </c>
      <c r="AD292" s="5">
        <f t="shared" si="250"/>
        <v>17.14431854080545</v>
      </c>
      <c r="AE292" s="5">
        <f t="shared" ref="AE292:AE355" si="272">ABS(X292-Z292)/ABS(Z292)*100</f>
        <v>7.1838952783737655</v>
      </c>
      <c r="AG292" s="5">
        <v>65536</v>
      </c>
      <c r="AH292" s="5">
        <v>263743</v>
      </c>
      <c r="AI292" s="5">
        <v>1302464</v>
      </c>
      <c r="AJ292" s="10">
        <f t="shared" ref="AJ292:AJ355" si="273">2*AI292</f>
        <v>2604928</v>
      </c>
      <c r="AK292" s="5">
        <v>319.45083599999998</v>
      </c>
      <c r="AL292" s="10">
        <f t="shared" ref="AL292:AL355" si="274">AK292*8</f>
        <v>2555.6066879999998</v>
      </c>
      <c r="AM292" s="5">
        <f t="shared" ref="AM292:AM355" si="275">((AI292+2*AH292)*8+(AH292+AI292)*4)/1000000</f>
        <v>20.904427999999999</v>
      </c>
      <c r="AN292" s="5">
        <f t="shared" ref="AN292:AN355" si="276">100*2^20/8</f>
        <v>13107200</v>
      </c>
      <c r="AO292" s="11">
        <f t="shared" ref="AO292:AO355" si="277">AJ292/AL292</f>
        <v>1019.2992576798266</v>
      </c>
      <c r="AP292" s="11">
        <f t="shared" ref="AP292:AP326" si="278">4/3</f>
        <v>1.3333333333333333</v>
      </c>
      <c r="AQ292" s="6">
        <f t="shared" ref="AQ292:AQ355" si="279">$B$32*AJ292</f>
        <v>0</v>
      </c>
      <c r="AR292" s="6">
        <f t="shared" ref="AR292:AR355" si="280">$C$32*AL292</f>
        <v>7.2428408096523391E-7</v>
      </c>
      <c r="AS292" s="5">
        <f t="shared" ref="AS292:AS355" si="281">AQ292+AR292</f>
        <v>7.2428408096523391E-7</v>
      </c>
      <c r="AT292" s="5">
        <f t="shared" ref="AT292:AT355" si="282">MAX(AQ292,AR292)</f>
        <v>7.2428408096523391E-7</v>
      </c>
      <c r="AU292" s="6">
        <f t="shared" ref="AU292:AU355" si="283">$D$32*AJ292</f>
        <v>1.0191487456898383E-2</v>
      </c>
      <c r="AV292" s="6">
        <f t="shared" ref="AV292:AV355" si="284">$E$32*AL292</f>
        <v>1.7474353139319181E-5</v>
      </c>
      <c r="AW292" s="6">
        <f t="shared" ref="AW292:AW355" si="285">AY292*$F$32</f>
        <v>0.1724124698769986</v>
      </c>
      <c r="AX292" s="5">
        <f t="shared" ref="AX292:AX355" si="286">SUM(AU292:AW292)</f>
        <v>0.18262143168703629</v>
      </c>
      <c r="AY292" s="5">
        <v>1.93E-4</v>
      </c>
      <c r="AZ292" s="5">
        <v>0.18614078000000001</v>
      </c>
      <c r="BA292" s="10">
        <f t="shared" ref="BA292:BA355" si="287">AJ292/AY292/1000000000</f>
        <v>13.497036269430051</v>
      </c>
      <c r="BB292" s="10">
        <f t="shared" ref="BB292:BB355" si="288">AL292*8/AY292/1000000000</f>
        <v>0.1059318834404145</v>
      </c>
      <c r="BC292" s="5">
        <f t="shared" ref="BC292:BC355" si="289">ABS(AT292-AY292)/ABS(AY292)*100</f>
        <v>99.624723274111275</v>
      </c>
      <c r="BD292" s="5">
        <f t="shared" si="251"/>
        <v>99.624723274111275</v>
      </c>
      <c r="BE292" s="5">
        <f t="shared" ref="BE292:BE355" si="290">ABS(AX292-AZ292)/ABS(AZ292)*100</f>
        <v>1.8906917189042163</v>
      </c>
    </row>
    <row r="293" spans="7:57">
      <c r="G293" s="5">
        <v>131072</v>
      </c>
      <c r="H293" s="5">
        <v>22835</v>
      </c>
      <c r="I293" s="5">
        <v>1642833</v>
      </c>
      <c r="J293" s="10">
        <f t="shared" si="256"/>
        <v>3285666</v>
      </c>
      <c r="K293" s="5">
        <v>489.57510400000001</v>
      </c>
      <c r="L293" s="10">
        <f t="shared" si="257"/>
        <v>3916.6008320000001</v>
      </c>
      <c r="M293" s="5">
        <f t="shared" si="258"/>
        <v>20.170696</v>
      </c>
      <c r="N293" s="5">
        <f t="shared" si="259"/>
        <v>13107200</v>
      </c>
      <c r="O293" s="11">
        <f t="shared" si="260"/>
        <v>838.90754788053925</v>
      </c>
      <c r="P293" s="11">
        <f t="shared" si="254"/>
        <v>1.3333333333333333</v>
      </c>
      <c r="Q293" s="6">
        <f t="shared" si="261"/>
        <v>1.3483296794786548E-4</v>
      </c>
      <c r="R293" s="6">
        <f t="shared" si="262"/>
        <v>6.7485099067640819E-7</v>
      </c>
      <c r="S293" s="5">
        <f t="shared" si="263"/>
        <v>1.3550781893854189E-4</v>
      </c>
      <c r="T293" s="5">
        <f t="shared" si="264"/>
        <v>1.3483296794786548E-4</v>
      </c>
      <c r="U293" s="6">
        <f t="shared" si="265"/>
        <v>0</v>
      </c>
      <c r="V293" s="6">
        <f t="shared" si="266"/>
        <v>4.7873118296253524E-5</v>
      </c>
      <c r="W293" s="6">
        <f t="shared" si="267"/>
        <v>0.12902148591118748</v>
      </c>
      <c r="X293" s="5">
        <f t="shared" si="268"/>
        <v>0.12906935902948374</v>
      </c>
      <c r="Y293" s="5">
        <v>1.44E-4</v>
      </c>
      <c r="Z293" s="5">
        <v>0.137187</v>
      </c>
      <c r="AA293" s="10">
        <f t="shared" si="269"/>
        <v>22.817125000000001</v>
      </c>
      <c r="AB293" s="10">
        <f t="shared" si="270"/>
        <v>0.2175889351111111</v>
      </c>
      <c r="AC293" s="5">
        <f t="shared" si="271"/>
        <v>6.3659944806489737</v>
      </c>
      <c r="AD293" s="5">
        <f t="shared" ref="AD293:AD356" si="291">ABS(S293-Y293)/ABS(Y293)*100</f>
        <v>5.8973479593459137</v>
      </c>
      <c r="AE293" s="5">
        <f t="shared" si="272"/>
        <v>5.9172086061480025</v>
      </c>
      <c r="AG293" s="5">
        <v>65536</v>
      </c>
      <c r="AH293" s="5">
        <v>22835</v>
      </c>
      <c r="AI293" s="5">
        <v>1711983</v>
      </c>
      <c r="AJ293" s="10">
        <f t="shared" si="273"/>
        <v>3423966</v>
      </c>
      <c r="AK293" s="5">
        <v>417.58937100000003</v>
      </c>
      <c r="AL293" s="10">
        <f t="shared" si="274"/>
        <v>3340.7149680000002</v>
      </c>
      <c r="AM293" s="5">
        <f t="shared" si="275"/>
        <v>21.000495999999998</v>
      </c>
      <c r="AN293" s="5">
        <f t="shared" si="276"/>
        <v>13107200</v>
      </c>
      <c r="AO293" s="11">
        <f t="shared" si="277"/>
        <v>1024.9201242241388</v>
      </c>
      <c r="AP293" s="11">
        <f t="shared" si="278"/>
        <v>1.3333333333333333</v>
      </c>
      <c r="AQ293" s="6">
        <f t="shared" si="279"/>
        <v>0</v>
      </c>
      <c r="AR293" s="6">
        <f t="shared" si="280"/>
        <v>9.4679149249615721E-7</v>
      </c>
      <c r="AS293" s="5">
        <f t="shared" si="281"/>
        <v>9.4679149249615721E-7</v>
      </c>
      <c r="AT293" s="5">
        <f t="shared" si="282"/>
        <v>9.4679149249615721E-7</v>
      </c>
      <c r="AU293" s="6">
        <f t="shared" si="283"/>
        <v>1.3395881399350204E-2</v>
      </c>
      <c r="AV293" s="6">
        <f t="shared" si="284"/>
        <v>2.2842651556185543E-5</v>
      </c>
      <c r="AW293" s="6">
        <f t="shared" si="285"/>
        <v>0.14114595979567759</v>
      </c>
      <c r="AX293" s="5">
        <f t="shared" si="286"/>
        <v>0.15456468384658398</v>
      </c>
      <c r="AY293" s="5">
        <v>1.5799999999999999E-4</v>
      </c>
      <c r="AZ293" s="5">
        <v>0.14874514999999999</v>
      </c>
      <c r="BA293" s="10">
        <f t="shared" si="287"/>
        <v>21.67067088607595</v>
      </c>
      <c r="BB293" s="10">
        <f t="shared" si="288"/>
        <v>0.16915012496202533</v>
      </c>
      <c r="BC293" s="5">
        <f t="shared" si="289"/>
        <v>99.400764878166996</v>
      </c>
      <c r="BD293" s="5">
        <f t="shared" ref="BD293:BD356" si="292">ABS(AS293-AY293)/ABS(AY293)*100</f>
        <v>99.400764878166996</v>
      </c>
      <c r="BE293" s="5">
        <f t="shared" si="290"/>
        <v>3.9124192261623225</v>
      </c>
    </row>
    <row r="294" spans="7:57">
      <c r="G294" s="5">
        <v>65536</v>
      </c>
      <c r="H294" s="5">
        <v>20414</v>
      </c>
      <c r="I294" s="5">
        <v>1679599</v>
      </c>
      <c r="J294" s="10">
        <f t="shared" si="256"/>
        <v>3359198</v>
      </c>
      <c r="K294" s="5">
        <v>343.46206699999999</v>
      </c>
      <c r="L294" s="10">
        <f t="shared" si="257"/>
        <v>2747.6965359999999</v>
      </c>
      <c r="M294" s="5">
        <f t="shared" si="258"/>
        <v>20.563468</v>
      </c>
      <c r="N294" s="5">
        <f t="shared" si="259"/>
        <v>13107200</v>
      </c>
      <c r="O294" s="11">
        <f t="shared" si="260"/>
        <v>1222.5505822743448</v>
      </c>
      <c r="P294" s="11">
        <f t="shared" si="254"/>
        <v>1.3333333333333333</v>
      </c>
      <c r="Q294" s="6">
        <f t="shared" si="261"/>
        <v>1.3785048031800368E-4</v>
      </c>
      <c r="R294" s="6">
        <f t="shared" si="262"/>
        <v>4.7344261234067346E-7</v>
      </c>
      <c r="S294" s="5">
        <f t="shared" si="263"/>
        <v>1.3832392293034436E-4</v>
      </c>
      <c r="T294" s="5">
        <f t="shared" si="264"/>
        <v>1.3785048031800368E-4</v>
      </c>
      <c r="U294" s="6">
        <f t="shared" si="265"/>
        <v>0</v>
      </c>
      <c r="V294" s="6">
        <f t="shared" si="266"/>
        <v>3.3585449973711799E-5</v>
      </c>
      <c r="W294" s="6">
        <f t="shared" si="267"/>
        <v>0.22489161780352812</v>
      </c>
      <c r="X294" s="5">
        <f t="shared" si="268"/>
        <v>0.22492520325350182</v>
      </c>
      <c r="Y294" s="5">
        <v>2.5099999999999998E-4</v>
      </c>
      <c r="Z294" s="5">
        <v>0.23324091333341698</v>
      </c>
      <c r="AA294" s="10">
        <f t="shared" si="269"/>
        <v>13.383258964143426</v>
      </c>
      <c r="AB294" s="10">
        <f t="shared" si="270"/>
        <v>8.757598521115538E-2</v>
      </c>
      <c r="AC294" s="5">
        <f t="shared" si="271"/>
        <v>45.079489913145942</v>
      </c>
      <c r="AD294" s="5">
        <f t="shared" si="291"/>
        <v>44.890867358428537</v>
      </c>
      <c r="AE294" s="5">
        <f t="shared" si="272"/>
        <v>3.5652879081415212</v>
      </c>
      <c r="AG294" s="5">
        <v>65536</v>
      </c>
      <c r="AH294" s="5">
        <v>204316</v>
      </c>
      <c r="AI294" s="5">
        <v>1423116</v>
      </c>
      <c r="AJ294" s="10">
        <f t="shared" si="273"/>
        <v>2846232</v>
      </c>
      <c r="AK294" s="5">
        <v>146.30523700000001</v>
      </c>
      <c r="AL294" s="10">
        <f t="shared" si="274"/>
        <v>1170.441896</v>
      </c>
      <c r="AM294" s="5">
        <f t="shared" si="275"/>
        <v>21.163712</v>
      </c>
      <c r="AN294" s="5">
        <f t="shared" si="276"/>
        <v>13107200</v>
      </c>
      <c r="AO294" s="11">
        <f t="shared" si="277"/>
        <v>2431.7584749204843</v>
      </c>
      <c r="AP294" s="11">
        <f t="shared" si="278"/>
        <v>1.3333333333333333</v>
      </c>
      <c r="AQ294" s="6">
        <f t="shared" si="279"/>
        <v>0</v>
      </c>
      <c r="AR294" s="6">
        <f t="shared" si="280"/>
        <v>3.3171474974930336E-7</v>
      </c>
      <c r="AS294" s="5">
        <f t="shared" si="281"/>
        <v>3.3171474974930336E-7</v>
      </c>
      <c r="AT294" s="5">
        <f t="shared" si="282"/>
        <v>3.3171474974930336E-7</v>
      </c>
      <c r="AU294" s="6">
        <f t="shared" si="283"/>
        <v>1.1135562183454897E-2</v>
      </c>
      <c r="AV294" s="6">
        <f t="shared" si="284"/>
        <v>8.0030761837473695E-6</v>
      </c>
      <c r="AW294" s="6">
        <f t="shared" si="285"/>
        <v>0.15722587926607126</v>
      </c>
      <c r="AX294" s="5">
        <f t="shared" si="286"/>
        <v>0.1683694445257099</v>
      </c>
      <c r="AY294" s="5">
        <v>1.76E-4</v>
      </c>
      <c r="AZ294" s="5">
        <v>0.17080799999999999</v>
      </c>
      <c r="BA294" s="10">
        <f t="shared" si="287"/>
        <v>16.171772727272728</v>
      </c>
      <c r="BB294" s="10">
        <f t="shared" si="288"/>
        <v>5.3201904363636365E-2</v>
      </c>
      <c r="BC294" s="5">
        <f t="shared" si="289"/>
        <v>99.811525710369722</v>
      </c>
      <c r="BD294" s="5">
        <f t="shared" si="292"/>
        <v>99.811525710369722</v>
      </c>
      <c r="BE294" s="5">
        <f t="shared" si="290"/>
        <v>1.4276588182579788</v>
      </c>
    </row>
    <row r="295" spans="7:57">
      <c r="G295" s="5">
        <v>65536</v>
      </c>
      <c r="H295" s="5">
        <v>263743</v>
      </c>
      <c r="I295" s="5">
        <v>1302464</v>
      </c>
      <c r="J295" s="10">
        <f t="shared" si="256"/>
        <v>2604928</v>
      </c>
      <c r="K295" s="5">
        <v>366.72947699999997</v>
      </c>
      <c r="L295" s="10">
        <f t="shared" si="257"/>
        <v>2933.8358159999998</v>
      </c>
      <c r="M295" s="5">
        <f t="shared" si="258"/>
        <v>20.904427999999999</v>
      </c>
      <c r="N295" s="5">
        <f t="shared" si="259"/>
        <v>13107200</v>
      </c>
      <c r="O295" s="11">
        <f t="shared" si="260"/>
        <v>887.89153973570558</v>
      </c>
      <c r="P295" s="11">
        <f t="shared" si="254"/>
        <v>1.3333333333333333</v>
      </c>
      <c r="Q295" s="6">
        <f t="shared" si="261"/>
        <v>1.0689771070172603E-4</v>
      </c>
      <c r="R295" s="6">
        <f t="shared" si="262"/>
        <v>5.0551539251409945E-7</v>
      </c>
      <c r="S295" s="5">
        <f t="shared" si="263"/>
        <v>1.0740322609424013E-4</v>
      </c>
      <c r="T295" s="5">
        <f t="shared" si="264"/>
        <v>1.0689771070172603E-4</v>
      </c>
      <c r="U295" s="6">
        <f t="shared" si="265"/>
        <v>0</v>
      </c>
      <c r="V295" s="6">
        <f t="shared" si="266"/>
        <v>3.5860654456694315E-5</v>
      </c>
      <c r="W295" s="6">
        <f t="shared" si="267"/>
        <v>0.15500497960163495</v>
      </c>
      <c r="X295" s="5">
        <f t="shared" si="268"/>
        <v>0.15504084025609163</v>
      </c>
      <c r="Y295" s="5">
        <v>1.73E-4</v>
      </c>
      <c r="Z295" s="5">
        <v>0.167863822222203</v>
      </c>
      <c r="AA295" s="10">
        <f t="shared" si="269"/>
        <v>15.057387283236993</v>
      </c>
      <c r="AB295" s="10">
        <f t="shared" si="270"/>
        <v>0.13566870825433525</v>
      </c>
      <c r="AC295" s="5">
        <f t="shared" si="271"/>
        <v>38.209415779349115</v>
      </c>
      <c r="AD295" s="5">
        <f t="shared" si="291"/>
        <v>37.917210350150214</v>
      </c>
      <c r="AE295" s="5">
        <f t="shared" si="272"/>
        <v>7.6389193313717474</v>
      </c>
      <c r="AG295" s="5">
        <v>131072</v>
      </c>
      <c r="AH295" s="5">
        <v>24696</v>
      </c>
      <c r="AI295" s="5">
        <v>1726875</v>
      </c>
      <c r="AJ295" s="10">
        <f t="shared" si="273"/>
        <v>3453750</v>
      </c>
      <c r="AK295" s="5">
        <v>370.81726800000001</v>
      </c>
      <c r="AL295" s="10">
        <f t="shared" si="274"/>
        <v>2966.5381440000001</v>
      </c>
      <c r="AM295" s="5">
        <f t="shared" si="275"/>
        <v>21.216419999999999</v>
      </c>
      <c r="AN295" s="5">
        <f t="shared" si="276"/>
        <v>13107200</v>
      </c>
      <c r="AO295" s="11">
        <f t="shared" si="277"/>
        <v>1164.2358305708676</v>
      </c>
      <c r="AP295" s="11">
        <f t="shared" si="278"/>
        <v>1.3333333333333333</v>
      </c>
      <c r="AQ295" s="6">
        <f t="shared" si="279"/>
        <v>0</v>
      </c>
      <c r="AR295" s="6">
        <f t="shared" si="280"/>
        <v>8.4074609890649613E-7</v>
      </c>
      <c r="AS295" s="5">
        <f t="shared" si="281"/>
        <v>8.4074609890649613E-7</v>
      </c>
      <c r="AT295" s="5">
        <f t="shared" si="282"/>
        <v>8.4074609890649613E-7</v>
      </c>
      <c r="AU295" s="6">
        <f t="shared" si="283"/>
        <v>1.3512407945349272E-2</v>
      </c>
      <c r="AV295" s="6">
        <f t="shared" si="284"/>
        <v>2.028416006771559E-5</v>
      </c>
      <c r="AW295" s="6">
        <f t="shared" si="285"/>
        <v>8.3079583930367198E-2</v>
      </c>
      <c r="AX295" s="5">
        <f t="shared" si="286"/>
        <v>9.6612276035784178E-2</v>
      </c>
      <c r="AY295" s="5">
        <v>9.2999999999999997E-5</v>
      </c>
      <c r="AZ295" s="5">
        <v>8.9359980000000006E-2</v>
      </c>
      <c r="BA295" s="10">
        <f t="shared" si="287"/>
        <v>37.137096774193552</v>
      </c>
      <c r="BB295" s="10">
        <f t="shared" si="288"/>
        <v>0.25518607690322581</v>
      </c>
      <c r="BC295" s="5">
        <f t="shared" si="289"/>
        <v>99.095971936659694</v>
      </c>
      <c r="BD295" s="5">
        <f t="shared" si="292"/>
        <v>99.095971936659694</v>
      </c>
      <c r="BE295" s="5">
        <f t="shared" si="290"/>
        <v>8.115821014937751</v>
      </c>
    </row>
    <row r="296" spans="7:57">
      <c r="G296" s="5">
        <v>65536</v>
      </c>
      <c r="H296" s="5">
        <v>22835</v>
      </c>
      <c r="I296" s="5">
        <v>1711983</v>
      </c>
      <c r="J296" s="10">
        <f t="shared" si="256"/>
        <v>3423966</v>
      </c>
      <c r="K296" s="5">
        <v>448.59785499999998</v>
      </c>
      <c r="L296" s="10">
        <f t="shared" si="257"/>
        <v>3588.7828399999999</v>
      </c>
      <c r="M296" s="5">
        <f t="shared" si="258"/>
        <v>21.000495999999998</v>
      </c>
      <c r="N296" s="5">
        <f t="shared" si="259"/>
        <v>13107200</v>
      </c>
      <c r="O296" s="11">
        <f t="shared" si="260"/>
        <v>954.07444603140164</v>
      </c>
      <c r="P296" s="11">
        <f t="shared" si="254"/>
        <v>1.3333333333333333</v>
      </c>
      <c r="Q296" s="6">
        <f t="shared" si="261"/>
        <v>1.4050834684127395E-4</v>
      </c>
      <c r="R296" s="6">
        <f t="shared" si="262"/>
        <v>6.1836622080779197E-7</v>
      </c>
      <c r="S296" s="5">
        <f t="shared" si="263"/>
        <v>1.4112671306208176E-4</v>
      </c>
      <c r="T296" s="5">
        <f t="shared" si="264"/>
        <v>1.4050834684127395E-4</v>
      </c>
      <c r="U296" s="6">
        <f t="shared" si="265"/>
        <v>0</v>
      </c>
      <c r="V296" s="6">
        <f t="shared" si="266"/>
        <v>4.3866156600684876E-5</v>
      </c>
      <c r="W296" s="6">
        <f t="shared" si="267"/>
        <v>0.14604515419113581</v>
      </c>
      <c r="X296" s="5">
        <f t="shared" si="268"/>
        <v>0.14608902034773649</v>
      </c>
      <c r="Y296" s="5">
        <v>1.63E-4</v>
      </c>
      <c r="Z296" s="5">
        <v>0.153929955555628</v>
      </c>
      <c r="AA296" s="10">
        <f t="shared" si="269"/>
        <v>21.005926380368098</v>
      </c>
      <c r="AB296" s="10">
        <f t="shared" si="270"/>
        <v>0.17613658110429448</v>
      </c>
      <c r="AC296" s="5">
        <f t="shared" si="271"/>
        <v>13.798560220077333</v>
      </c>
      <c r="AD296" s="5">
        <f t="shared" si="291"/>
        <v>13.419194440440643</v>
      </c>
      <c r="AE296" s="5">
        <f t="shared" si="272"/>
        <v>5.0938332175753187</v>
      </c>
      <c r="AG296" s="5">
        <v>131072</v>
      </c>
      <c r="AH296" s="5">
        <v>66127</v>
      </c>
      <c r="AI296" s="5">
        <v>1660579</v>
      </c>
      <c r="AJ296" s="10">
        <f t="shared" si="273"/>
        <v>3321158</v>
      </c>
      <c r="AK296" s="5">
        <v>442.93782800000002</v>
      </c>
      <c r="AL296" s="10">
        <f t="shared" si="274"/>
        <v>3543.5026240000002</v>
      </c>
      <c r="AM296" s="5">
        <f t="shared" si="275"/>
        <v>21.249487999999999</v>
      </c>
      <c r="AN296" s="5">
        <f t="shared" si="276"/>
        <v>13107200</v>
      </c>
      <c r="AO296" s="11">
        <f t="shared" si="277"/>
        <v>937.25286881571105</v>
      </c>
      <c r="AP296" s="11">
        <f t="shared" si="278"/>
        <v>1.3333333333333333</v>
      </c>
      <c r="AQ296" s="6">
        <f t="shared" si="279"/>
        <v>0</v>
      </c>
      <c r="AR296" s="6">
        <f t="shared" si="280"/>
        <v>1.0042635095114194E-6</v>
      </c>
      <c r="AS296" s="5">
        <f t="shared" si="281"/>
        <v>1.0042635095114194E-6</v>
      </c>
      <c r="AT296" s="5">
        <f t="shared" si="282"/>
        <v>1.0042635095114194E-6</v>
      </c>
      <c r="AU296" s="6">
        <f t="shared" si="283"/>
        <v>1.2993656676644313E-2</v>
      </c>
      <c r="AV296" s="6">
        <f t="shared" si="284"/>
        <v>2.4229243291869237E-5</v>
      </c>
      <c r="AW296" s="6">
        <f t="shared" si="285"/>
        <v>9.0226214806097715E-2</v>
      </c>
      <c r="AX296" s="5">
        <f t="shared" si="286"/>
        <v>0.1032441007260339</v>
      </c>
      <c r="AY296" s="5">
        <v>1.01E-4</v>
      </c>
      <c r="AZ296" s="5">
        <v>9.8599566666632998E-2</v>
      </c>
      <c r="BA296" s="10">
        <f t="shared" si="287"/>
        <v>32.882752475247521</v>
      </c>
      <c r="BB296" s="10">
        <f t="shared" si="288"/>
        <v>0.28067347516831687</v>
      </c>
      <c r="BC296" s="5">
        <f t="shared" si="289"/>
        <v>99.005679693553049</v>
      </c>
      <c r="BD296" s="5">
        <f t="shared" si="292"/>
        <v>99.005679693553049</v>
      </c>
      <c r="BE296" s="5">
        <f t="shared" si="290"/>
        <v>4.7105014924702093</v>
      </c>
    </row>
    <row r="297" spans="7:57">
      <c r="G297" s="5">
        <v>32768</v>
      </c>
      <c r="H297" s="5">
        <v>41092</v>
      </c>
      <c r="I297" s="5">
        <v>1683902</v>
      </c>
      <c r="J297" s="10">
        <f t="shared" si="256"/>
        <v>3367804</v>
      </c>
      <c r="K297" s="5">
        <v>377.23486300000002</v>
      </c>
      <c r="L297" s="10">
        <f t="shared" si="257"/>
        <v>3017.8789040000001</v>
      </c>
      <c r="M297" s="5">
        <f t="shared" si="258"/>
        <v>21.028663999999999</v>
      </c>
      <c r="N297" s="5">
        <f t="shared" si="259"/>
        <v>13107200</v>
      </c>
      <c r="O297" s="11">
        <f t="shared" si="260"/>
        <v>1115.9506750042876</v>
      </c>
      <c r="P297" s="11">
        <f t="shared" si="254"/>
        <v>1.3333333333333333</v>
      </c>
      <c r="Q297" s="6">
        <f t="shared" si="261"/>
        <v>1.3820364236252045E-4</v>
      </c>
      <c r="R297" s="6">
        <f t="shared" si="262"/>
        <v>5.1999646005943373E-7</v>
      </c>
      <c r="S297" s="5">
        <f t="shared" si="263"/>
        <v>1.387236388225799E-4</v>
      </c>
      <c r="T297" s="5">
        <f t="shared" si="264"/>
        <v>1.3820364236252045E-4</v>
      </c>
      <c r="U297" s="6">
        <f t="shared" si="265"/>
        <v>0</v>
      </c>
      <c r="V297" s="6">
        <f t="shared" si="266"/>
        <v>3.6887923986163299E-5</v>
      </c>
      <c r="W297" s="6">
        <f t="shared" si="267"/>
        <v>0.30015415125172085</v>
      </c>
      <c r="X297" s="5">
        <f t="shared" si="268"/>
        <v>0.300191039175707</v>
      </c>
      <c r="Y297" s="5">
        <v>3.3500000000000001E-4</v>
      </c>
      <c r="Z297" s="5">
        <v>0.30925338888873999</v>
      </c>
      <c r="AA297" s="10">
        <f t="shared" si="269"/>
        <v>10.053146268656715</v>
      </c>
      <c r="AB297" s="10">
        <f t="shared" si="270"/>
        <v>7.2068749946268662E-2</v>
      </c>
      <c r="AC297" s="5">
        <f t="shared" si="271"/>
        <v>58.745181384322251</v>
      </c>
      <c r="AD297" s="5">
        <f t="shared" si="291"/>
        <v>58.589958560423916</v>
      </c>
      <c r="AE297" s="5">
        <f t="shared" si="272"/>
        <v>2.9303962506594714</v>
      </c>
      <c r="AG297" s="5">
        <v>131072</v>
      </c>
      <c r="AH297" s="5">
        <v>66127</v>
      </c>
      <c r="AI297" s="5">
        <v>1660579</v>
      </c>
      <c r="AJ297" s="10">
        <f t="shared" si="273"/>
        <v>3321158</v>
      </c>
      <c r="AK297" s="5">
        <v>386.95414</v>
      </c>
      <c r="AL297" s="10">
        <f t="shared" si="274"/>
        <v>3095.63312</v>
      </c>
      <c r="AM297" s="5">
        <f t="shared" si="275"/>
        <v>21.249487999999999</v>
      </c>
      <c r="AN297" s="5">
        <f t="shared" si="276"/>
        <v>13107200</v>
      </c>
      <c r="AO297" s="11">
        <f t="shared" si="277"/>
        <v>1072.8525866140108</v>
      </c>
      <c r="AP297" s="11">
        <f t="shared" si="278"/>
        <v>1.3333333333333333</v>
      </c>
      <c r="AQ297" s="6">
        <f t="shared" si="279"/>
        <v>0</v>
      </c>
      <c r="AR297" s="6">
        <f t="shared" si="280"/>
        <v>8.7733288531945638E-7</v>
      </c>
      <c r="AS297" s="5">
        <f t="shared" si="281"/>
        <v>8.7733288531945638E-7</v>
      </c>
      <c r="AT297" s="5">
        <f t="shared" si="282"/>
        <v>8.7733288531945638E-7</v>
      </c>
      <c r="AU297" s="6">
        <f t="shared" si="283"/>
        <v>1.2993656676644313E-2</v>
      </c>
      <c r="AV297" s="6">
        <f t="shared" si="284"/>
        <v>2.1166866788483075E-5</v>
      </c>
      <c r="AW297" s="6">
        <f t="shared" si="285"/>
        <v>9.0226214806097715E-2</v>
      </c>
      <c r="AX297" s="5">
        <f t="shared" si="286"/>
        <v>0.10324103834953051</v>
      </c>
      <c r="AY297" s="5">
        <v>1.01E-4</v>
      </c>
      <c r="AZ297" s="5">
        <v>9.9012136363617997E-2</v>
      </c>
      <c r="BA297" s="10">
        <f t="shared" si="287"/>
        <v>32.882752475247521</v>
      </c>
      <c r="BB297" s="10">
        <f t="shared" si="288"/>
        <v>0.24519866297029702</v>
      </c>
      <c r="BC297" s="5">
        <f t="shared" si="289"/>
        <v>99.13135357889162</v>
      </c>
      <c r="BD297" s="5">
        <f t="shared" si="292"/>
        <v>99.13135357889162</v>
      </c>
      <c r="BE297" s="5">
        <f t="shared" si="290"/>
        <v>4.27109457610534</v>
      </c>
    </row>
    <row r="298" spans="7:57">
      <c r="G298" s="5">
        <v>65536</v>
      </c>
      <c r="H298" s="5">
        <v>204316</v>
      </c>
      <c r="I298" s="5">
        <v>1423116</v>
      </c>
      <c r="J298" s="10">
        <f t="shared" si="256"/>
        <v>2846232</v>
      </c>
      <c r="K298" s="5">
        <v>176.51556400000001</v>
      </c>
      <c r="L298" s="10">
        <f t="shared" si="257"/>
        <v>1412.1245120000001</v>
      </c>
      <c r="M298" s="5">
        <f t="shared" si="258"/>
        <v>21.163712</v>
      </c>
      <c r="N298" s="5">
        <f t="shared" si="259"/>
        <v>13107200</v>
      </c>
      <c r="O298" s="11">
        <f t="shared" si="260"/>
        <v>2015.5673071412557</v>
      </c>
      <c r="P298" s="11">
        <f t="shared" si="254"/>
        <v>1.3333333333333333</v>
      </c>
      <c r="Q298" s="6">
        <f t="shared" si="261"/>
        <v>1.1680003628737342E-4</v>
      </c>
      <c r="R298" s="6">
        <f t="shared" si="262"/>
        <v>2.433165049896102E-7</v>
      </c>
      <c r="S298" s="5">
        <f t="shared" si="263"/>
        <v>1.1704335279236303E-4</v>
      </c>
      <c r="T298" s="5">
        <f t="shared" si="264"/>
        <v>1.1680003628737342E-4</v>
      </c>
      <c r="U298" s="6">
        <f t="shared" si="265"/>
        <v>0</v>
      </c>
      <c r="V298" s="6">
        <f t="shared" si="266"/>
        <v>1.7260580465508946E-5</v>
      </c>
      <c r="W298" s="6">
        <f t="shared" si="267"/>
        <v>0.14066925894483631</v>
      </c>
      <c r="X298" s="5">
        <f t="shared" si="268"/>
        <v>0.14068651952530181</v>
      </c>
      <c r="Y298" s="5">
        <v>1.5699999999999999E-4</v>
      </c>
      <c r="Z298" s="5">
        <v>0.15453161111114599</v>
      </c>
      <c r="AA298" s="10">
        <f t="shared" si="269"/>
        <v>18.128866242038217</v>
      </c>
      <c r="AB298" s="10">
        <f t="shared" si="270"/>
        <v>7.1955389146496823E-2</v>
      </c>
      <c r="AC298" s="5">
        <f t="shared" si="271"/>
        <v>25.60507242842457</v>
      </c>
      <c r="AD298" s="5">
        <f t="shared" si="291"/>
        <v>25.450093762826093</v>
      </c>
      <c r="AE298" s="5">
        <f t="shared" si="272"/>
        <v>8.9593912121230517</v>
      </c>
      <c r="AG298" s="5">
        <v>131072</v>
      </c>
      <c r="AH298" s="5">
        <v>24696</v>
      </c>
      <c r="AI298" s="5">
        <v>1751178</v>
      </c>
      <c r="AJ298" s="10">
        <f t="shared" si="273"/>
        <v>3502356</v>
      </c>
      <c r="AK298" s="5">
        <v>355.97861499999999</v>
      </c>
      <c r="AL298" s="10">
        <f t="shared" si="274"/>
        <v>2847.8289199999999</v>
      </c>
      <c r="AM298" s="5">
        <f t="shared" si="275"/>
        <v>21.508056</v>
      </c>
      <c r="AN298" s="5">
        <f t="shared" si="276"/>
        <v>13107200</v>
      </c>
      <c r="AO298" s="11">
        <f t="shared" si="277"/>
        <v>1229.8337078478717</v>
      </c>
      <c r="AP298" s="11">
        <f t="shared" si="278"/>
        <v>1.3333333333333333</v>
      </c>
      <c r="AQ298" s="6">
        <f t="shared" si="279"/>
        <v>0</v>
      </c>
      <c r="AR298" s="6">
        <f t="shared" si="280"/>
        <v>8.071027367996991E-7</v>
      </c>
      <c r="AS298" s="5">
        <f t="shared" si="281"/>
        <v>8.071027367996991E-7</v>
      </c>
      <c r="AT298" s="5">
        <f t="shared" si="282"/>
        <v>8.071027367996991E-7</v>
      </c>
      <c r="AU298" s="6">
        <f t="shared" si="283"/>
        <v>1.3702573446787316E-2</v>
      </c>
      <c r="AV298" s="6">
        <f t="shared" si="284"/>
        <v>1.9472467520966964E-5</v>
      </c>
      <c r="AW298" s="6">
        <f t="shared" si="285"/>
        <v>8.2186255070900882E-2</v>
      </c>
      <c r="AX298" s="5">
        <f t="shared" si="286"/>
        <v>9.5908300985209166E-2</v>
      </c>
      <c r="AY298" s="5">
        <v>9.2E-5</v>
      </c>
      <c r="AZ298" s="5">
        <v>8.9827879999999999E-2</v>
      </c>
      <c r="BA298" s="10">
        <f t="shared" si="287"/>
        <v>38.069086956521737</v>
      </c>
      <c r="BB298" s="10">
        <f t="shared" si="288"/>
        <v>0.24763729739130436</v>
      </c>
      <c r="BC298" s="5">
        <f t="shared" si="289"/>
        <v>99.122714416522072</v>
      </c>
      <c r="BD298" s="5">
        <f t="shared" si="292"/>
        <v>99.122714416522072</v>
      </c>
      <c r="BE298" s="5">
        <f t="shared" si="290"/>
        <v>6.7689685932799115</v>
      </c>
    </row>
    <row r="299" spans="7:57">
      <c r="G299" s="5">
        <v>131072</v>
      </c>
      <c r="H299" s="5">
        <v>24696</v>
      </c>
      <c r="I299" s="5">
        <v>1726875</v>
      </c>
      <c r="J299" s="10">
        <f t="shared" si="256"/>
        <v>3453750</v>
      </c>
      <c r="K299" s="5">
        <v>363.42522400000001</v>
      </c>
      <c r="L299" s="10">
        <f t="shared" si="257"/>
        <v>2907.4017920000001</v>
      </c>
      <c r="M299" s="5">
        <f t="shared" si="258"/>
        <v>21.216419999999999</v>
      </c>
      <c r="N299" s="5">
        <f t="shared" si="259"/>
        <v>13107200</v>
      </c>
      <c r="O299" s="11">
        <f t="shared" si="260"/>
        <v>1187.9163070970549</v>
      </c>
      <c r="P299" s="11">
        <f t="shared" si="254"/>
        <v>1.3333333333333333</v>
      </c>
      <c r="Q299" s="6">
        <f t="shared" si="261"/>
        <v>1.4173058462118196E-4</v>
      </c>
      <c r="R299" s="6">
        <f t="shared" si="262"/>
        <v>5.0096067069046791E-7</v>
      </c>
      <c r="S299" s="5">
        <f t="shared" si="263"/>
        <v>1.4223154529187243E-4</v>
      </c>
      <c r="T299" s="5">
        <f t="shared" si="264"/>
        <v>1.4173058462118196E-4</v>
      </c>
      <c r="U299" s="6">
        <f t="shared" si="265"/>
        <v>0</v>
      </c>
      <c r="V299" s="6">
        <f t="shared" si="266"/>
        <v>3.5537547964028897E-5</v>
      </c>
      <c r="W299" s="6">
        <f t="shared" si="267"/>
        <v>8.3326376317641906E-2</v>
      </c>
      <c r="X299" s="5">
        <f t="shared" si="268"/>
        <v>8.336191386560593E-2</v>
      </c>
      <c r="Y299" s="5">
        <v>9.2999999999999997E-5</v>
      </c>
      <c r="Z299" s="5">
        <v>8.8856850000000001E-2</v>
      </c>
      <c r="AA299" s="10">
        <f t="shared" si="269"/>
        <v>37.137096774193552</v>
      </c>
      <c r="AB299" s="10">
        <f t="shared" si="270"/>
        <v>0.25009907888172045</v>
      </c>
      <c r="AC299" s="5">
        <f t="shared" si="271"/>
        <v>52.398478087292446</v>
      </c>
      <c r="AD299" s="5">
        <f t="shared" si="291"/>
        <v>52.937145475131651</v>
      </c>
      <c r="AE299" s="5">
        <f t="shared" si="272"/>
        <v>6.1840321082663534</v>
      </c>
      <c r="AG299" s="5">
        <v>131072</v>
      </c>
      <c r="AH299" s="5">
        <v>66917</v>
      </c>
      <c r="AI299" s="5">
        <v>1703365</v>
      </c>
      <c r="AJ299" s="10">
        <f t="shared" si="273"/>
        <v>3406730</v>
      </c>
      <c r="AK299" s="5">
        <v>408.98166700000002</v>
      </c>
      <c r="AL299" s="10">
        <f t="shared" si="274"/>
        <v>3271.8533360000001</v>
      </c>
      <c r="AM299" s="5">
        <f t="shared" si="275"/>
        <v>21.77872</v>
      </c>
      <c r="AN299" s="5">
        <f t="shared" si="276"/>
        <v>13107200</v>
      </c>
      <c r="AO299" s="11">
        <f t="shared" si="277"/>
        <v>1041.2233221202064</v>
      </c>
      <c r="AP299" s="11">
        <f t="shared" si="278"/>
        <v>1.3333333333333333</v>
      </c>
      <c r="AQ299" s="6">
        <f t="shared" si="279"/>
        <v>0</v>
      </c>
      <c r="AR299" s="6">
        <f t="shared" si="280"/>
        <v>9.2727542843157357E-7</v>
      </c>
      <c r="AS299" s="5">
        <f t="shared" si="281"/>
        <v>9.2727542843157357E-7</v>
      </c>
      <c r="AT299" s="5">
        <f t="shared" si="282"/>
        <v>9.2727542843157357E-7</v>
      </c>
      <c r="AU299" s="6">
        <f t="shared" si="283"/>
        <v>1.3328447490310452E-2</v>
      </c>
      <c r="AV299" s="6">
        <f t="shared" si="284"/>
        <v>2.2371799573770539E-5</v>
      </c>
      <c r="AW299" s="6">
        <f t="shared" si="285"/>
        <v>9.1119543665564018E-2</v>
      </c>
      <c r="AX299" s="5">
        <f t="shared" si="286"/>
        <v>0.10447036295544825</v>
      </c>
      <c r="AY299" s="5">
        <v>1.02E-4</v>
      </c>
      <c r="AZ299" s="5">
        <v>0.101154327272718</v>
      </c>
      <c r="BA299" s="10">
        <f t="shared" si="287"/>
        <v>33.399313725490195</v>
      </c>
      <c r="BB299" s="10">
        <f t="shared" si="288"/>
        <v>0.25661594792156861</v>
      </c>
      <c r="BC299" s="5">
        <f t="shared" si="289"/>
        <v>99.090906442714157</v>
      </c>
      <c r="BD299" s="5">
        <f t="shared" si="292"/>
        <v>99.090906442714157</v>
      </c>
      <c r="BE299" s="5">
        <f t="shared" si="290"/>
        <v>3.278194588541937</v>
      </c>
    </row>
    <row r="300" spans="7:57">
      <c r="G300" s="5">
        <v>131072</v>
      </c>
      <c r="H300" s="5">
        <v>66127</v>
      </c>
      <c r="I300" s="5">
        <v>1660579</v>
      </c>
      <c r="J300" s="10">
        <f t="shared" si="256"/>
        <v>3321158</v>
      </c>
      <c r="K300" s="5">
        <v>498.86472300000003</v>
      </c>
      <c r="L300" s="10">
        <f t="shared" si="257"/>
        <v>3990.9177840000002</v>
      </c>
      <c r="M300" s="5">
        <f t="shared" si="258"/>
        <v>21.249487999999999</v>
      </c>
      <c r="N300" s="5">
        <f t="shared" si="259"/>
        <v>13107200</v>
      </c>
      <c r="O300" s="11">
        <f t="shared" si="260"/>
        <v>832.1790073739088</v>
      </c>
      <c r="P300" s="11">
        <f t="shared" si="254"/>
        <v>1.3333333333333333</v>
      </c>
      <c r="Q300" s="6">
        <f t="shared" si="261"/>
        <v>1.3628944334688828E-4</v>
      </c>
      <c r="R300" s="6">
        <f t="shared" si="262"/>
        <v>6.8765619366556261E-7</v>
      </c>
      <c r="S300" s="5">
        <f t="shared" si="263"/>
        <v>1.3697709954055385E-4</v>
      </c>
      <c r="T300" s="5">
        <f t="shared" si="264"/>
        <v>1.3628944334688828E-4</v>
      </c>
      <c r="U300" s="6">
        <f t="shared" si="265"/>
        <v>0</v>
      </c>
      <c r="V300" s="6">
        <f t="shared" si="266"/>
        <v>4.8781504008028048E-5</v>
      </c>
      <c r="W300" s="6">
        <f t="shared" si="267"/>
        <v>8.7806289022891462E-2</v>
      </c>
      <c r="X300" s="5">
        <f t="shared" si="268"/>
        <v>8.785507052689949E-2</v>
      </c>
      <c r="Y300" s="5">
        <v>9.7999999999999997E-5</v>
      </c>
      <c r="Z300" s="5">
        <v>9.5835090909082002E-2</v>
      </c>
      <c r="AA300" s="10">
        <f t="shared" si="269"/>
        <v>33.889367346938776</v>
      </c>
      <c r="AB300" s="10">
        <f t="shared" si="270"/>
        <v>0.32578920685714285</v>
      </c>
      <c r="AC300" s="5">
        <f t="shared" si="271"/>
        <v>39.070860558049262</v>
      </c>
      <c r="AD300" s="5">
        <f t="shared" si="291"/>
        <v>39.77255055158556</v>
      </c>
      <c r="AE300" s="5">
        <f t="shared" si="272"/>
        <v>8.3268250767906036</v>
      </c>
      <c r="AG300" s="5">
        <v>131072</v>
      </c>
      <c r="AH300" s="5">
        <v>101492</v>
      </c>
      <c r="AI300" s="5">
        <v>1647264</v>
      </c>
      <c r="AJ300" s="10">
        <f t="shared" si="273"/>
        <v>3294528</v>
      </c>
      <c r="AK300" s="5">
        <v>288.644409</v>
      </c>
      <c r="AL300" s="10">
        <f t="shared" si="274"/>
        <v>2309.155272</v>
      </c>
      <c r="AM300" s="5">
        <f t="shared" si="275"/>
        <v>21.797008000000002</v>
      </c>
      <c r="AN300" s="5">
        <f t="shared" si="276"/>
        <v>13107200</v>
      </c>
      <c r="AO300" s="11">
        <f t="shared" si="277"/>
        <v>1426.7243264012088</v>
      </c>
      <c r="AP300" s="11">
        <f t="shared" si="278"/>
        <v>1.3333333333333333</v>
      </c>
      <c r="AQ300" s="6">
        <f t="shared" si="279"/>
        <v>0</v>
      </c>
      <c r="AR300" s="6">
        <f t="shared" si="280"/>
        <v>6.5443732474163284E-7</v>
      </c>
      <c r="AS300" s="5">
        <f t="shared" si="281"/>
        <v>6.5443732474163284E-7</v>
      </c>
      <c r="AT300" s="5">
        <f t="shared" si="282"/>
        <v>6.5443732474163284E-7</v>
      </c>
      <c r="AU300" s="6">
        <f t="shared" si="283"/>
        <v>1.288946980047069E-2</v>
      </c>
      <c r="AV300" s="6">
        <f t="shared" si="284"/>
        <v>1.5789203740121312E-5</v>
      </c>
      <c r="AW300" s="6">
        <f t="shared" si="285"/>
        <v>0.11791940944955345</v>
      </c>
      <c r="AX300" s="5">
        <f t="shared" si="286"/>
        <v>0.13082466845376425</v>
      </c>
      <c r="AY300" s="5">
        <v>1.3200000000000001E-4</v>
      </c>
      <c r="AZ300" s="5">
        <v>0.128897175</v>
      </c>
      <c r="BA300" s="10">
        <f t="shared" si="287"/>
        <v>24.958545454545451</v>
      </c>
      <c r="BB300" s="10">
        <f t="shared" si="288"/>
        <v>0.13994880436363635</v>
      </c>
      <c r="BC300" s="5">
        <f t="shared" si="289"/>
        <v>99.504214147923008</v>
      </c>
      <c r="BD300" s="5">
        <f t="shared" si="292"/>
        <v>99.504214147923008</v>
      </c>
      <c r="BE300" s="5">
        <f t="shared" si="290"/>
        <v>1.4953729232345476</v>
      </c>
    </row>
    <row r="301" spans="7:57">
      <c r="G301" s="5">
        <v>131072</v>
      </c>
      <c r="H301" s="5">
        <v>66127</v>
      </c>
      <c r="I301" s="5">
        <v>1660579</v>
      </c>
      <c r="J301" s="10">
        <f t="shared" si="256"/>
        <v>3321158</v>
      </c>
      <c r="K301" s="5">
        <v>505.87723499999998</v>
      </c>
      <c r="L301" s="10">
        <f t="shared" si="257"/>
        <v>4047.0178799999999</v>
      </c>
      <c r="M301" s="5">
        <f t="shared" si="258"/>
        <v>21.249487999999999</v>
      </c>
      <c r="N301" s="5">
        <f t="shared" si="259"/>
        <v>13107200</v>
      </c>
      <c r="O301" s="11">
        <f t="shared" si="260"/>
        <v>820.64327326371983</v>
      </c>
      <c r="P301" s="11">
        <f t="shared" si="254"/>
        <v>1.3333333333333333</v>
      </c>
      <c r="Q301" s="6">
        <f t="shared" si="261"/>
        <v>1.3628944334688828E-4</v>
      </c>
      <c r="R301" s="6">
        <f t="shared" si="262"/>
        <v>6.9732253623826453E-7</v>
      </c>
      <c r="S301" s="5">
        <f t="shared" si="263"/>
        <v>1.3698676588312655E-4</v>
      </c>
      <c r="T301" s="5">
        <f t="shared" si="264"/>
        <v>1.3628944334688828E-4</v>
      </c>
      <c r="U301" s="6">
        <f t="shared" si="265"/>
        <v>0</v>
      </c>
      <c r="V301" s="6">
        <f t="shared" si="266"/>
        <v>4.9467222733892615E-5</v>
      </c>
      <c r="W301" s="6">
        <f t="shared" si="267"/>
        <v>8.7806289022891462E-2</v>
      </c>
      <c r="X301" s="5">
        <f t="shared" si="268"/>
        <v>8.785575624562536E-2</v>
      </c>
      <c r="Y301" s="5">
        <v>9.7999999999999997E-5</v>
      </c>
      <c r="Z301" s="5">
        <v>9.5401039999999993E-2</v>
      </c>
      <c r="AA301" s="10">
        <f t="shared" si="269"/>
        <v>33.889367346938776</v>
      </c>
      <c r="AB301" s="10">
        <f t="shared" si="270"/>
        <v>0.33036880653061224</v>
      </c>
      <c r="AC301" s="5">
        <f t="shared" si="271"/>
        <v>39.070860558049262</v>
      </c>
      <c r="AD301" s="5">
        <f t="shared" si="291"/>
        <v>39.782414166455673</v>
      </c>
      <c r="AE301" s="5">
        <f t="shared" si="272"/>
        <v>7.9090162480143107</v>
      </c>
      <c r="AG301" s="5">
        <v>131072</v>
      </c>
      <c r="AH301" s="5">
        <v>62424</v>
      </c>
      <c r="AI301" s="5">
        <v>1717792</v>
      </c>
      <c r="AJ301" s="10">
        <f t="shared" si="273"/>
        <v>3435584</v>
      </c>
      <c r="AK301" s="5">
        <v>405.35884900000002</v>
      </c>
      <c r="AL301" s="10">
        <f t="shared" si="274"/>
        <v>3242.8707920000002</v>
      </c>
      <c r="AM301" s="5">
        <f t="shared" si="275"/>
        <v>21.861984</v>
      </c>
      <c r="AN301" s="5">
        <f t="shared" si="276"/>
        <v>13107200</v>
      </c>
      <c r="AO301" s="11">
        <f t="shared" si="277"/>
        <v>1059.426730314206</v>
      </c>
      <c r="AP301" s="11">
        <f t="shared" si="278"/>
        <v>1.3333333333333333</v>
      </c>
      <c r="AQ301" s="6">
        <f t="shared" si="279"/>
        <v>0</v>
      </c>
      <c r="AR301" s="6">
        <f t="shared" si="280"/>
        <v>9.1906149029170193E-7</v>
      </c>
      <c r="AS301" s="5">
        <f t="shared" si="281"/>
        <v>9.1906149029170193E-7</v>
      </c>
      <c r="AT301" s="5">
        <f t="shared" si="282"/>
        <v>9.1906149029170193E-7</v>
      </c>
      <c r="AU301" s="6">
        <f t="shared" si="283"/>
        <v>1.3441335516037592E-2</v>
      </c>
      <c r="AV301" s="6">
        <f t="shared" si="284"/>
        <v>2.2173626978938191E-5</v>
      </c>
      <c r="AW301" s="6">
        <f t="shared" si="285"/>
        <v>9.3799530243962967E-2</v>
      </c>
      <c r="AX301" s="5">
        <f t="shared" si="286"/>
        <v>0.10726303938697949</v>
      </c>
      <c r="AY301" s="5">
        <v>1.05E-4</v>
      </c>
      <c r="AZ301" s="5">
        <v>0.104071624999965</v>
      </c>
      <c r="BA301" s="10">
        <f t="shared" si="287"/>
        <v>32.71984761904762</v>
      </c>
      <c r="BB301" s="10">
        <f t="shared" si="288"/>
        <v>0.24707586986666669</v>
      </c>
      <c r="BC301" s="5">
        <f t="shared" si="289"/>
        <v>99.124703342579338</v>
      </c>
      <c r="BD301" s="5">
        <f t="shared" si="292"/>
        <v>99.124703342579338</v>
      </c>
      <c r="BE301" s="5">
        <f t="shared" si="290"/>
        <v>3.0665557369893728</v>
      </c>
    </row>
    <row r="302" spans="7:57">
      <c r="G302" s="5">
        <v>131072</v>
      </c>
      <c r="H302" s="5">
        <v>24696</v>
      </c>
      <c r="I302" s="5">
        <v>1751178</v>
      </c>
      <c r="J302" s="10">
        <f t="shared" si="256"/>
        <v>3502356</v>
      </c>
      <c r="K302" s="5">
        <v>355.50488300000001</v>
      </c>
      <c r="L302" s="10">
        <f t="shared" si="257"/>
        <v>2844.0390640000001</v>
      </c>
      <c r="M302" s="5">
        <f t="shared" si="258"/>
        <v>21.508056</v>
      </c>
      <c r="N302" s="5">
        <f t="shared" si="259"/>
        <v>13107200</v>
      </c>
      <c r="O302" s="11">
        <f t="shared" si="260"/>
        <v>1231.4725364827127</v>
      </c>
      <c r="P302" s="11">
        <f t="shared" si="254"/>
        <v>1.3333333333333333</v>
      </c>
      <c r="Q302" s="6">
        <f t="shared" si="261"/>
        <v>1.437252156153469E-4</v>
      </c>
      <c r="R302" s="6">
        <f t="shared" si="262"/>
        <v>4.9004293830033192E-7</v>
      </c>
      <c r="S302" s="5">
        <f t="shared" si="263"/>
        <v>1.4421525855364724E-4</v>
      </c>
      <c r="T302" s="5">
        <f t="shared" si="264"/>
        <v>1.437252156153469E-4</v>
      </c>
      <c r="U302" s="6">
        <f t="shared" si="265"/>
        <v>0</v>
      </c>
      <c r="V302" s="6">
        <f t="shared" si="266"/>
        <v>3.4763057148336464E-5</v>
      </c>
      <c r="W302" s="6">
        <f t="shared" si="267"/>
        <v>8.243039377659199E-2</v>
      </c>
      <c r="X302" s="5">
        <f t="shared" si="268"/>
        <v>8.2465156833740325E-2</v>
      </c>
      <c r="Y302" s="5">
        <v>9.2E-5</v>
      </c>
      <c r="Z302" s="5">
        <v>8.9275880000000002E-2</v>
      </c>
      <c r="AA302" s="10">
        <f t="shared" si="269"/>
        <v>38.069086956521737</v>
      </c>
      <c r="AB302" s="10">
        <f t="shared" si="270"/>
        <v>0.2473077446956522</v>
      </c>
      <c r="AC302" s="5">
        <f t="shared" si="271"/>
        <v>56.223060451464022</v>
      </c>
      <c r="AD302" s="5">
        <f t="shared" si="291"/>
        <v>56.755715819181788</v>
      </c>
      <c r="AE302" s="5">
        <f t="shared" si="272"/>
        <v>7.6288502182892817</v>
      </c>
      <c r="AG302" s="5">
        <v>131072</v>
      </c>
      <c r="AH302" s="5">
        <v>38744</v>
      </c>
      <c r="AI302" s="5">
        <v>1771722</v>
      </c>
      <c r="AJ302" s="10">
        <f t="shared" si="273"/>
        <v>3543444</v>
      </c>
      <c r="AK302" s="5">
        <v>329.80960099999999</v>
      </c>
      <c r="AL302" s="10">
        <f t="shared" si="274"/>
        <v>2638.4768079999999</v>
      </c>
      <c r="AM302" s="5">
        <f t="shared" si="275"/>
        <v>22.035544000000002</v>
      </c>
      <c r="AN302" s="5">
        <f t="shared" si="276"/>
        <v>13107200</v>
      </c>
      <c r="AO302" s="11">
        <f t="shared" si="277"/>
        <v>1342.988495959522</v>
      </c>
      <c r="AP302" s="11">
        <f t="shared" si="278"/>
        <v>1.3333333333333333</v>
      </c>
      <c r="AQ302" s="6">
        <f t="shared" si="279"/>
        <v>0</v>
      </c>
      <c r="AR302" s="6">
        <f t="shared" si="280"/>
        <v>7.477702883638579E-7</v>
      </c>
      <c r="AS302" s="5">
        <f t="shared" si="281"/>
        <v>7.477702883638579E-7</v>
      </c>
      <c r="AT302" s="5">
        <f t="shared" si="282"/>
        <v>7.477702883638579E-7</v>
      </c>
      <c r="AU302" s="6">
        <f t="shared" si="283"/>
        <v>1.3863325619833574E-2</v>
      </c>
      <c r="AV302" s="6">
        <f t="shared" si="284"/>
        <v>1.8040990309419494E-5</v>
      </c>
      <c r="AW302" s="6">
        <f t="shared" si="285"/>
        <v>0.10451947655755872</v>
      </c>
      <c r="AX302" s="5">
        <f t="shared" si="286"/>
        <v>0.11840084316770172</v>
      </c>
      <c r="AY302" s="5">
        <v>1.17E-4</v>
      </c>
      <c r="AZ302" s="5">
        <v>0.114464442857193</v>
      </c>
      <c r="BA302" s="10">
        <f t="shared" si="287"/>
        <v>30.285846153846155</v>
      </c>
      <c r="BB302" s="10">
        <f t="shared" si="288"/>
        <v>0.18040867063247862</v>
      </c>
      <c r="BC302" s="5">
        <f t="shared" si="289"/>
        <v>99.36088009541551</v>
      </c>
      <c r="BD302" s="5">
        <f t="shared" si="292"/>
        <v>99.36088009541551</v>
      </c>
      <c r="BE302" s="5">
        <f t="shared" si="290"/>
        <v>3.4389721491239125</v>
      </c>
    </row>
    <row r="303" spans="7:57">
      <c r="G303" s="5">
        <v>131072</v>
      </c>
      <c r="H303" s="5">
        <v>66917</v>
      </c>
      <c r="I303" s="5">
        <v>1703365</v>
      </c>
      <c r="J303" s="10">
        <f t="shared" si="256"/>
        <v>3406730</v>
      </c>
      <c r="K303" s="5">
        <v>521.97412899999995</v>
      </c>
      <c r="L303" s="10">
        <f t="shared" si="257"/>
        <v>4175.7930319999996</v>
      </c>
      <c r="M303" s="5">
        <f t="shared" si="258"/>
        <v>21.77872</v>
      </c>
      <c r="N303" s="5">
        <f t="shared" si="259"/>
        <v>13107200</v>
      </c>
      <c r="O303" s="11">
        <f t="shared" si="260"/>
        <v>815.82826876080685</v>
      </c>
      <c r="P303" s="11">
        <f t="shared" si="254"/>
        <v>1.3333333333333333</v>
      </c>
      <c r="Q303" s="6">
        <f t="shared" si="261"/>
        <v>1.3980103787087055E-4</v>
      </c>
      <c r="R303" s="6">
        <f t="shared" si="262"/>
        <v>7.1951117445527877E-7</v>
      </c>
      <c r="S303" s="5">
        <f t="shared" si="263"/>
        <v>1.4052054904532582E-4</v>
      </c>
      <c r="T303" s="5">
        <f t="shared" si="264"/>
        <v>1.3980103787087055E-4</v>
      </c>
      <c r="U303" s="6">
        <f t="shared" si="265"/>
        <v>0</v>
      </c>
      <c r="V303" s="6">
        <f t="shared" si="266"/>
        <v>5.1041258064464188E-5</v>
      </c>
      <c r="W303" s="6">
        <f t="shared" si="267"/>
        <v>8.6910306481841559E-2</v>
      </c>
      <c r="X303" s="5">
        <f t="shared" si="268"/>
        <v>8.696134773990602E-2</v>
      </c>
      <c r="Y303" s="5">
        <v>9.7E-5</v>
      </c>
      <c r="Z303" s="5">
        <v>9.5832472727307993E-2</v>
      </c>
      <c r="AA303" s="10">
        <f t="shared" si="269"/>
        <v>35.120927835051546</v>
      </c>
      <c r="AB303" s="10">
        <f t="shared" si="270"/>
        <v>0.34439530160824738</v>
      </c>
      <c r="AC303" s="5">
        <f t="shared" si="271"/>
        <v>44.124781310175834</v>
      </c>
      <c r="AD303" s="5">
        <f t="shared" si="291"/>
        <v>44.866545407552394</v>
      </c>
      <c r="AE303" s="5">
        <f t="shared" si="272"/>
        <v>9.2569092030473055</v>
      </c>
      <c r="AG303" s="5">
        <v>65536</v>
      </c>
      <c r="AH303" s="5">
        <v>30412</v>
      </c>
      <c r="AI303" s="5">
        <v>1793881</v>
      </c>
      <c r="AJ303" s="10">
        <f t="shared" si="273"/>
        <v>3587762</v>
      </c>
      <c r="AK303" s="5">
        <v>323.26127600000001</v>
      </c>
      <c r="AL303" s="10">
        <f t="shared" si="274"/>
        <v>2586.0902080000001</v>
      </c>
      <c r="AM303" s="5">
        <f t="shared" si="275"/>
        <v>22.134812</v>
      </c>
      <c r="AN303" s="5">
        <f t="shared" si="276"/>
        <v>13107200</v>
      </c>
      <c r="AO303" s="11">
        <f t="shared" si="277"/>
        <v>1387.3305690966831</v>
      </c>
      <c r="AP303" s="11">
        <f t="shared" si="278"/>
        <v>1.3333333333333333</v>
      </c>
      <c r="AQ303" s="6">
        <f t="shared" si="279"/>
        <v>0</v>
      </c>
      <c r="AR303" s="6">
        <f t="shared" si="280"/>
        <v>7.3292341047217937E-7</v>
      </c>
      <c r="AS303" s="5">
        <f t="shared" si="281"/>
        <v>7.3292341047217937E-7</v>
      </c>
      <c r="AT303" s="5">
        <f t="shared" si="282"/>
        <v>7.3292341047217937E-7</v>
      </c>
      <c r="AU303" s="6">
        <f t="shared" si="283"/>
        <v>1.4036714804146854E-2</v>
      </c>
      <c r="AV303" s="6">
        <f t="shared" si="284"/>
        <v>1.768278888802446E-5</v>
      </c>
      <c r="AW303" s="6">
        <f t="shared" si="285"/>
        <v>0.13667931549834603</v>
      </c>
      <c r="AX303" s="5">
        <f t="shared" si="286"/>
        <v>0.15073371309138089</v>
      </c>
      <c r="AY303" s="5">
        <v>1.5300000000000001E-4</v>
      </c>
      <c r="AZ303" s="5">
        <v>0.14631772500000001</v>
      </c>
      <c r="BA303" s="10">
        <f t="shared" si="287"/>
        <v>23.449424836601306</v>
      </c>
      <c r="BB303" s="10">
        <f t="shared" si="288"/>
        <v>0.13522040303267974</v>
      </c>
      <c r="BC303" s="5">
        <f t="shared" si="289"/>
        <v>99.520965091194654</v>
      </c>
      <c r="BD303" s="5">
        <f t="shared" si="292"/>
        <v>99.520965091194654</v>
      </c>
      <c r="BE303" s="5">
        <f t="shared" si="290"/>
        <v>3.0180814329780512</v>
      </c>
    </row>
    <row r="304" spans="7:57">
      <c r="G304" s="5">
        <v>131072</v>
      </c>
      <c r="H304" s="5">
        <v>101492</v>
      </c>
      <c r="I304" s="5">
        <v>1647264</v>
      </c>
      <c r="J304" s="10">
        <f t="shared" si="256"/>
        <v>3294528</v>
      </c>
      <c r="K304" s="5">
        <v>343.17540700000001</v>
      </c>
      <c r="L304" s="10">
        <f t="shared" si="257"/>
        <v>2745.4032560000001</v>
      </c>
      <c r="M304" s="5">
        <f t="shared" si="258"/>
        <v>21.797008000000002</v>
      </c>
      <c r="N304" s="5">
        <f t="shared" si="259"/>
        <v>13107200</v>
      </c>
      <c r="O304" s="11">
        <f t="shared" si="260"/>
        <v>1200.0160605914282</v>
      </c>
      <c r="P304" s="11"/>
      <c r="Q304" s="6">
        <f t="shared" si="261"/>
        <v>1.3519663539366002E-4</v>
      </c>
      <c r="R304" s="6">
        <f t="shared" si="262"/>
        <v>4.7304746809537437E-7</v>
      </c>
      <c r="S304" s="5">
        <f t="shared" si="263"/>
        <v>1.3566968286175539E-4</v>
      </c>
      <c r="T304" s="5">
        <f t="shared" si="264"/>
        <v>1.3519663539366002E-4</v>
      </c>
      <c r="U304" s="6">
        <f t="shared" si="265"/>
        <v>0</v>
      </c>
      <c r="V304" s="6">
        <f t="shared" si="266"/>
        <v>3.3557418915803262E-5</v>
      </c>
      <c r="W304" s="6">
        <f t="shared" si="267"/>
        <v>0.10841388746703946</v>
      </c>
      <c r="X304" s="5">
        <f t="shared" si="268"/>
        <v>0.10844744488595527</v>
      </c>
      <c r="Y304" s="5">
        <v>1.21E-4</v>
      </c>
      <c r="Z304" s="5">
        <v>0.11799660714290901</v>
      </c>
      <c r="AA304" s="10">
        <f t="shared" si="269"/>
        <v>27.227504132231402</v>
      </c>
      <c r="AB304" s="10">
        <f t="shared" si="270"/>
        <v>0.18151426485950414</v>
      </c>
      <c r="AC304" s="5">
        <f t="shared" si="271"/>
        <v>11.732756523685968</v>
      </c>
      <c r="AD304" s="5">
        <f t="shared" si="291"/>
        <v>12.123704844425939</v>
      </c>
      <c r="AE304" s="5">
        <f t="shared" si="272"/>
        <v>8.0927430781026413</v>
      </c>
      <c r="AG304" s="5">
        <v>32768</v>
      </c>
      <c r="AH304" s="5">
        <v>30798</v>
      </c>
      <c r="AI304" s="5">
        <v>1801300</v>
      </c>
      <c r="AJ304" s="10">
        <f t="shared" si="273"/>
        <v>3602600</v>
      </c>
      <c r="AK304" s="5">
        <v>312.53369099999998</v>
      </c>
      <c r="AL304" s="10">
        <f t="shared" si="274"/>
        <v>2500.2695279999998</v>
      </c>
      <c r="AM304" s="5">
        <f t="shared" si="275"/>
        <v>22.231560000000002</v>
      </c>
      <c r="AN304" s="5">
        <f t="shared" si="276"/>
        <v>13107200</v>
      </c>
      <c r="AO304" s="11">
        <f t="shared" si="277"/>
        <v>1440.8846564961216</v>
      </c>
      <c r="AP304" s="11">
        <f t="shared" si="278"/>
        <v>1.3333333333333333</v>
      </c>
      <c r="AQ304" s="6">
        <f t="shared" si="279"/>
        <v>0</v>
      </c>
      <c r="AR304" s="6">
        <f t="shared" si="280"/>
        <v>7.0860098533787335E-7</v>
      </c>
      <c r="AS304" s="5">
        <f t="shared" si="281"/>
        <v>7.0860098533787335E-7</v>
      </c>
      <c r="AT304" s="5">
        <f t="shared" si="282"/>
        <v>7.0860098533787335E-7</v>
      </c>
      <c r="AU304" s="6">
        <f t="shared" si="283"/>
        <v>1.4094766808227372E-2</v>
      </c>
      <c r="AV304" s="6">
        <f t="shared" si="284"/>
        <v>1.7095976810869453E-5</v>
      </c>
      <c r="AW304" s="6">
        <f t="shared" si="285"/>
        <v>0.54225061769605254</v>
      </c>
      <c r="AX304" s="5">
        <f t="shared" si="286"/>
        <v>0.55636248048109083</v>
      </c>
      <c r="AY304" s="5">
        <v>6.0700000000000001E-4</v>
      </c>
      <c r="AZ304" s="5">
        <v>0.55821148235308404</v>
      </c>
      <c r="BA304" s="10">
        <f t="shared" si="287"/>
        <v>5.9350906095551892</v>
      </c>
      <c r="BB304" s="10">
        <f t="shared" si="288"/>
        <v>3.2952481423393735E-2</v>
      </c>
      <c r="BC304" s="5">
        <f t="shared" si="289"/>
        <v>99.88326178165768</v>
      </c>
      <c r="BD304" s="5">
        <f t="shared" si="292"/>
        <v>99.88326178165768</v>
      </c>
      <c r="BE304" s="5">
        <f t="shared" si="290"/>
        <v>0.33123680369291869</v>
      </c>
    </row>
    <row r="305" spans="7:57">
      <c r="G305" s="5">
        <v>131072</v>
      </c>
      <c r="H305" s="5">
        <v>62424</v>
      </c>
      <c r="I305" s="5">
        <v>1717792</v>
      </c>
      <c r="J305" s="10">
        <f t="shared" si="256"/>
        <v>3435584</v>
      </c>
      <c r="K305" s="5">
        <v>481.83293900000001</v>
      </c>
      <c r="L305" s="10">
        <f t="shared" si="257"/>
        <v>3854.6635120000001</v>
      </c>
      <c r="M305" s="5">
        <f t="shared" si="258"/>
        <v>21.861984</v>
      </c>
      <c r="N305" s="5">
        <f t="shared" si="259"/>
        <v>13107200</v>
      </c>
      <c r="O305" s="11">
        <f t="shared" si="260"/>
        <v>891.27987159051406</v>
      </c>
      <c r="P305" s="11">
        <f t="shared" ref="P305:P318" si="293">4/3</f>
        <v>1.3333333333333333</v>
      </c>
      <c r="Q305" s="6">
        <f t="shared" si="261"/>
        <v>1.4098511149769925E-4</v>
      </c>
      <c r="R305" s="6">
        <f t="shared" si="262"/>
        <v>6.6417886360633923E-7</v>
      </c>
      <c r="S305" s="5">
        <f t="shared" si="263"/>
        <v>1.416492903613056E-4</v>
      </c>
      <c r="T305" s="5">
        <f t="shared" si="264"/>
        <v>1.4098511149769925E-4</v>
      </c>
      <c r="U305" s="6">
        <f t="shared" si="265"/>
        <v>0</v>
      </c>
      <c r="V305" s="6">
        <f t="shared" si="266"/>
        <v>4.7116050426817677E-5</v>
      </c>
      <c r="W305" s="6">
        <f t="shared" si="267"/>
        <v>8.9598254104991296E-2</v>
      </c>
      <c r="X305" s="5">
        <f t="shared" si="268"/>
        <v>8.9645370155418111E-2</v>
      </c>
      <c r="Y305" s="5">
        <v>1E-4</v>
      </c>
      <c r="Z305" s="5">
        <v>9.8221818181799994E-2</v>
      </c>
      <c r="AA305" s="10">
        <f t="shared" si="269"/>
        <v>34.355840000000001</v>
      </c>
      <c r="AB305" s="10">
        <f t="shared" si="270"/>
        <v>0.30837308095999999</v>
      </c>
      <c r="AC305" s="5">
        <f t="shared" si="271"/>
        <v>40.985111497699243</v>
      </c>
      <c r="AD305" s="5">
        <f t="shared" si="291"/>
        <v>41.649290361305589</v>
      </c>
      <c r="AE305" s="5">
        <f t="shared" si="272"/>
        <v>8.731713773112638</v>
      </c>
      <c r="AG305" s="5">
        <v>131072</v>
      </c>
      <c r="AH305" s="5">
        <v>14000</v>
      </c>
      <c r="AI305" s="5">
        <v>1853104</v>
      </c>
      <c r="AJ305" s="10">
        <f t="shared" si="273"/>
        <v>3706208</v>
      </c>
      <c r="AK305" s="5">
        <v>1118.9582210000001</v>
      </c>
      <c r="AL305" s="10">
        <f t="shared" si="274"/>
        <v>8951.6657680000008</v>
      </c>
      <c r="AM305" s="5">
        <f t="shared" si="275"/>
        <v>22.517247999999999</v>
      </c>
      <c r="AN305" s="5">
        <f t="shared" si="276"/>
        <v>13107200</v>
      </c>
      <c r="AO305" s="11">
        <f t="shared" si="277"/>
        <v>414.0243945712071</v>
      </c>
      <c r="AP305" s="11">
        <f t="shared" si="278"/>
        <v>1.3333333333333333</v>
      </c>
      <c r="AQ305" s="6">
        <f t="shared" si="279"/>
        <v>0</v>
      </c>
      <c r="AR305" s="6">
        <f t="shared" si="280"/>
        <v>2.5369901574947771E-6</v>
      </c>
      <c r="AS305" s="5">
        <f t="shared" si="281"/>
        <v>2.5369901574947771E-6</v>
      </c>
      <c r="AT305" s="5">
        <f t="shared" si="282"/>
        <v>2.5369901574947771E-6</v>
      </c>
      <c r="AU305" s="6">
        <f t="shared" si="283"/>
        <v>1.4500121440844598E-2</v>
      </c>
      <c r="AV305" s="6">
        <f t="shared" si="284"/>
        <v>6.1208389205462456E-5</v>
      </c>
      <c r="AW305" s="6">
        <f t="shared" si="285"/>
        <v>0.12863935576314922</v>
      </c>
      <c r="AX305" s="5">
        <f t="shared" si="286"/>
        <v>0.14320068559319929</v>
      </c>
      <c r="AY305" s="5">
        <v>1.44E-4</v>
      </c>
      <c r="AZ305" s="5">
        <v>0.13794268235299201</v>
      </c>
      <c r="BA305" s="10">
        <f t="shared" si="287"/>
        <v>25.737555555555552</v>
      </c>
      <c r="BB305" s="10">
        <f t="shared" si="288"/>
        <v>0.49731476488888887</v>
      </c>
      <c r="BC305" s="5">
        <f t="shared" si="289"/>
        <v>98.238201279517526</v>
      </c>
      <c r="BD305" s="5">
        <f t="shared" si="292"/>
        <v>98.238201279517526</v>
      </c>
      <c r="BE305" s="5">
        <f t="shared" si="290"/>
        <v>3.811730459722523</v>
      </c>
    </row>
    <row r="306" spans="7:57">
      <c r="G306" s="5">
        <v>131072</v>
      </c>
      <c r="H306" s="5">
        <v>62424</v>
      </c>
      <c r="I306" s="5">
        <v>1717792</v>
      </c>
      <c r="J306" s="10">
        <f t="shared" si="256"/>
        <v>3435584</v>
      </c>
      <c r="K306" s="5">
        <v>507.60320300000001</v>
      </c>
      <c r="L306" s="10">
        <f t="shared" si="257"/>
        <v>4060.8256240000001</v>
      </c>
      <c r="M306" s="5">
        <f t="shared" si="258"/>
        <v>21.861984</v>
      </c>
      <c r="N306" s="5">
        <f t="shared" si="259"/>
        <v>13107200</v>
      </c>
      <c r="O306" s="11">
        <f t="shared" si="260"/>
        <v>846.03091048659121</v>
      </c>
      <c r="P306" s="11">
        <f t="shared" si="293"/>
        <v>1.3333333333333333</v>
      </c>
      <c r="Q306" s="6">
        <f t="shared" si="261"/>
        <v>1.4098511149769925E-4</v>
      </c>
      <c r="R306" s="6">
        <f t="shared" si="262"/>
        <v>6.9970168339088571E-7</v>
      </c>
      <c r="S306" s="5">
        <f t="shared" si="263"/>
        <v>1.4168481318109014E-4</v>
      </c>
      <c r="T306" s="5">
        <f t="shared" si="264"/>
        <v>1.4098511149769925E-4</v>
      </c>
      <c r="U306" s="6">
        <f t="shared" si="265"/>
        <v>0</v>
      </c>
      <c r="V306" s="6">
        <f t="shared" si="266"/>
        <v>4.9635996573829436E-5</v>
      </c>
      <c r="W306" s="6">
        <f t="shared" si="267"/>
        <v>8.9598254104991296E-2</v>
      </c>
      <c r="X306" s="5">
        <f t="shared" si="268"/>
        <v>8.9647890101565125E-2</v>
      </c>
      <c r="Y306" s="5">
        <v>1E-4</v>
      </c>
      <c r="Z306" s="5">
        <v>9.8719090909099999E-2</v>
      </c>
      <c r="AA306" s="10">
        <f t="shared" si="269"/>
        <v>34.355840000000001</v>
      </c>
      <c r="AB306" s="10">
        <f t="shared" si="270"/>
        <v>0.32486604992000001</v>
      </c>
      <c r="AC306" s="5">
        <f t="shared" si="271"/>
        <v>40.985111497699243</v>
      </c>
      <c r="AD306" s="5">
        <f t="shared" si="291"/>
        <v>41.684813181090135</v>
      </c>
      <c r="AE306" s="5">
        <f t="shared" si="272"/>
        <v>9.1889022923515231</v>
      </c>
      <c r="AG306" s="5">
        <v>32768</v>
      </c>
      <c r="AH306" s="5">
        <v>399130</v>
      </c>
      <c r="AI306" s="5">
        <v>1216334</v>
      </c>
      <c r="AJ306" s="10">
        <f t="shared" si="273"/>
        <v>2432668</v>
      </c>
      <c r="AK306" s="5">
        <v>212.237762</v>
      </c>
      <c r="AL306" s="10">
        <f t="shared" si="274"/>
        <v>1697.902096</v>
      </c>
      <c r="AM306" s="5">
        <f t="shared" si="275"/>
        <v>22.578607999999999</v>
      </c>
      <c r="AN306" s="5">
        <f t="shared" si="276"/>
        <v>13107200</v>
      </c>
      <c r="AO306" s="11">
        <f t="shared" si="277"/>
        <v>1432.7492767286153</v>
      </c>
      <c r="AP306" s="11">
        <f t="shared" si="278"/>
        <v>1.3333333333333333</v>
      </c>
      <c r="AQ306" s="6">
        <f t="shared" si="279"/>
        <v>0</v>
      </c>
      <c r="AR306" s="6">
        <f t="shared" si="280"/>
        <v>4.8120216031079052E-7</v>
      </c>
      <c r="AS306" s="5">
        <f t="shared" si="281"/>
        <v>4.8120216031079052E-7</v>
      </c>
      <c r="AT306" s="5">
        <f t="shared" si="282"/>
        <v>4.8120216031079052E-7</v>
      </c>
      <c r="AU306" s="6">
        <f t="shared" si="283"/>
        <v>9.517539605239789E-3</v>
      </c>
      <c r="AV306" s="6">
        <f t="shared" si="284"/>
        <v>1.1609666292082507E-5</v>
      </c>
      <c r="AW306" s="6">
        <f t="shared" si="285"/>
        <v>0.29122520818601833</v>
      </c>
      <c r="AX306" s="5">
        <f t="shared" si="286"/>
        <v>0.30075435745755019</v>
      </c>
      <c r="AY306" s="5">
        <v>3.2600000000000001E-4</v>
      </c>
      <c r="AZ306" s="5">
        <v>0.30857711111125596</v>
      </c>
      <c r="BA306" s="10">
        <f t="shared" si="287"/>
        <v>7.4621717791411033</v>
      </c>
      <c r="BB306" s="10">
        <f t="shared" si="288"/>
        <v>4.1666309104294481E-2</v>
      </c>
      <c r="BC306" s="5">
        <f t="shared" si="289"/>
        <v>99.852391975364796</v>
      </c>
      <c r="BD306" s="5">
        <f t="shared" si="292"/>
        <v>99.852391975364796</v>
      </c>
      <c r="BE306" s="5">
        <f t="shared" si="290"/>
        <v>2.5351049614581802</v>
      </c>
    </row>
    <row r="307" spans="7:57">
      <c r="G307" s="5">
        <v>131072</v>
      </c>
      <c r="H307" s="5">
        <v>62424</v>
      </c>
      <c r="I307" s="5">
        <v>1717792</v>
      </c>
      <c r="J307" s="10">
        <f t="shared" si="256"/>
        <v>3435584</v>
      </c>
      <c r="K307" s="5">
        <v>500.83703600000001</v>
      </c>
      <c r="L307" s="10">
        <f t="shared" si="257"/>
        <v>4006.6962880000001</v>
      </c>
      <c r="M307" s="5">
        <f t="shared" si="258"/>
        <v>21.861984</v>
      </c>
      <c r="N307" s="5">
        <f t="shared" si="259"/>
        <v>13107200</v>
      </c>
      <c r="O307" s="11">
        <f t="shared" si="260"/>
        <v>857.46054930330672</v>
      </c>
      <c r="P307" s="11">
        <f t="shared" si="293"/>
        <v>1.3333333333333333</v>
      </c>
      <c r="Q307" s="6">
        <f t="shared" si="261"/>
        <v>1.4098511149769925E-4</v>
      </c>
      <c r="R307" s="6">
        <f t="shared" si="262"/>
        <v>6.9037491316559255E-7</v>
      </c>
      <c r="S307" s="5">
        <f t="shared" si="263"/>
        <v>1.4167548641086483E-4</v>
      </c>
      <c r="T307" s="5">
        <f t="shared" si="264"/>
        <v>1.4098511149769925E-4</v>
      </c>
      <c r="U307" s="6">
        <f t="shared" si="265"/>
        <v>0</v>
      </c>
      <c r="V307" s="6">
        <f t="shared" si="266"/>
        <v>4.897436670221896E-5</v>
      </c>
      <c r="W307" s="6">
        <f t="shared" si="267"/>
        <v>8.9598254104991296E-2</v>
      </c>
      <c r="X307" s="5">
        <f t="shared" si="268"/>
        <v>8.9647228471693513E-2</v>
      </c>
      <c r="Y307" s="5">
        <v>1E-4</v>
      </c>
      <c r="Z307" s="5">
        <v>9.8737272727299999E-2</v>
      </c>
      <c r="AA307" s="10">
        <f t="shared" si="269"/>
        <v>34.355840000000001</v>
      </c>
      <c r="AB307" s="10">
        <f t="shared" si="270"/>
        <v>0.32053570304000001</v>
      </c>
      <c r="AC307" s="5">
        <f t="shared" si="271"/>
        <v>40.985111497699243</v>
      </c>
      <c r="AD307" s="5">
        <f t="shared" si="291"/>
        <v>41.675486410864828</v>
      </c>
      <c r="AE307" s="5">
        <f t="shared" si="272"/>
        <v>9.2062946489438211</v>
      </c>
      <c r="AG307" s="5">
        <v>65536</v>
      </c>
      <c r="AH307" s="5">
        <v>262144</v>
      </c>
      <c r="AI307" s="5">
        <v>1485667</v>
      </c>
      <c r="AJ307" s="10">
        <f t="shared" si="273"/>
        <v>2971334</v>
      </c>
      <c r="AK307" s="5">
        <v>330.97041300000001</v>
      </c>
      <c r="AL307" s="10">
        <f t="shared" si="274"/>
        <v>2647.7633040000001</v>
      </c>
      <c r="AM307" s="5">
        <f t="shared" si="275"/>
        <v>23.070884</v>
      </c>
      <c r="AN307" s="5">
        <f t="shared" si="276"/>
        <v>13107200</v>
      </c>
      <c r="AO307" s="11">
        <f t="shared" si="277"/>
        <v>1122.2052951301118</v>
      </c>
      <c r="AP307" s="11">
        <f t="shared" si="278"/>
        <v>1.3333333333333333</v>
      </c>
      <c r="AQ307" s="6">
        <f t="shared" si="279"/>
        <v>0</v>
      </c>
      <c r="AR307" s="6">
        <f t="shared" si="280"/>
        <v>7.5040217270362359E-7</v>
      </c>
      <c r="AS307" s="5">
        <f t="shared" si="281"/>
        <v>7.5040217270362359E-7</v>
      </c>
      <c r="AT307" s="5">
        <f t="shared" si="282"/>
        <v>7.5040217270362359E-7</v>
      </c>
      <c r="AU307" s="6">
        <f t="shared" si="283"/>
        <v>1.1625009670614965E-2</v>
      </c>
      <c r="AV307" s="6">
        <f t="shared" si="284"/>
        <v>1.8104488151749008E-5</v>
      </c>
      <c r="AW307" s="6">
        <f t="shared" si="285"/>
        <v>0.21082561083405008</v>
      </c>
      <c r="AX307" s="5">
        <f t="shared" si="286"/>
        <v>0.22246872499281678</v>
      </c>
      <c r="AY307" s="5">
        <v>2.3599999999999999E-4</v>
      </c>
      <c r="AZ307" s="5">
        <v>0.22782597142850397</v>
      </c>
      <c r="BA307" s="10">
        <f t="shared" si="287"/>
        <v>12.590398305084745</v>
      </c>
      <c r="BB307" s="10">
        <f t="shared" si="288"/>
        <v>8.9754688271186447E-2</v>
      </c>
      <c r="BC307" s="5">
        <f t="shared" si="289"/>
        <v>99.682032977667959</v>
      </c>
      <c r="BD307" s="5">
        <f t="shared" si="292"/>
        <v>99.682032977667959</v>
      </c>
      <c r="BE307" s="5">
        <f t="shared" si="290"/>
        <v>2.3514643225688578</v>
      </c>
    </row>
    <row r="308" spans="7:57">
      <c r="G308" s="5">
        <v>131072</v>
      </c>
      <c r="H308" s="5">
        <v>38744</v>
      </c>
      <c r="I308" s="5">
        <v>1771722</v>
      </c>
      <c r="J308" s="10">
        <f t="shared" si="256"/>
        <v>3543444</v>
      </c>
      <c r="K308" s="5">
        <v>451.879974</v>
      </c>
      <c r="L308" s="10">
        <f t="shared" si="257"/>
        <v>3615.039792</v>
      </c>
      <c r="M308" s="5">
        <f t="shared" si="258"/>
        <v>22.035544000000002</v>
      </c>
      <c r="N308" s="5">
        <f t="shared" si="259"/>
        <v>13107200</v>
      </c>
      <c r="O308" s="11">
        <f t="shared" si="260"/>
        <v>980.19501966245571</v>
      </c>
      <c r="P308" s="11">
        <f t="shared" si="293"/>
        <v>1.3333333333333333</v>
      </c>
      <c r="Q308" s="6">
        <f t="shared" si="261"/>
        <v>1.4541133252042547E-4</v>
      </c>
      <c r="R308" s="6">
        <f t="shared" si="262"/>
        <v>6.2289043219144079E-7</v>
      </c>
      <c r="S308" s="5">
        <f t="shared" si="263"/>
        <v>1.4603422295261692E-4</v>
      </c>
      <c r="T308" s="5">
        <f t="shared" si="264"/>
        <v>1.4541133252042547E-4</v>
      </c>
      <c r="U308" s="6">
        <f t="shared" si="265"/>
        <v>0</v>
      </c>
      <c r="V308" s="6">
        <f t="shared" si="266"/>
        <v>4.4187098719402948E-5</v>
      </c>
      <c r="W308" s="6">
        <f t="shared" si="267"/>
        <v>0.10482995730283981</v>
      </c>
      <c r="X308" s="5">
        <f t="shared" si="268"/>
        <v>0.10487414440155922</v>
      </c>
      <c r="Y308" s="5">
        <v>1.17E-4</v>
      </c>
      <c r="Z308" s="5">
        <v>0.1134315</v>
      </c>
      <c r="AA308" s="10">
        <f t="shared" si="269"/>
        <v>30.285846153846155</v>
      </c>
      <c r="AB308" s="10">
        <f t="shared" si="270"/>
        <v>0.24718220799999999</v>
      </c>
      <c r="AC308" s="5">
        <f t="shared" si="271"/>
        <v>24.283190188397839</v>
      </c>
      <c r="AD308" s="5">
        <f t="shared" si="291"/>
        <v>24.815575173176853</v>
      </c>
      <c r="AE308" s="5">
        <f t="shared" si="272"/>
        <v>7.5440733821211792</v>
      </c>
      <c r="AG308" s="5">
        <v>131072</v>
      </c>
      <c r="AH308" s="5">
        <v>15449</v>
      </c>
      <c r="AI308" s="5">
        <v>1915453</v>
      </c>
      <c r="AJ308" s="10">
        <f t="shared" si="273"/>
        <v>3830906</v>
      </c>
      <c r="AK308" s="5">
        <v>357.62889899999999</v>
      </c>
      <c r="AL308" s="10">
        <f t="shared" si="274"/>
        <v>2861.0311919999999</v>
      </c>
      <c r="AM308" s="5">
        <f t="shared" si="275"/>
        <v>23.294415999999998</v>
      </c>
      <c r="AN308" s="5">
        <f t="shared" si="276"/>
        <v>13107200</v>
      </c>
      <c r="AO308" s="11">
        <f t="shared" si="277"/>
        <v>1338.9948388930393</v>
      </c>
      <c r="AP308" s="11">
        <f t="shared" si="278"/>
        <v>1.3333333333333333</v>
      </c>
      <c r="AQ308" s="6">
        <f t="shared" si="279"/>
        <v>0</v>
      </c>
      <c r="AR308" s="6">
        <f t="shared" si="280"/>
        <v>8.1084439058667378E-7</v>
      </c>
      <c r="AS308" s="5">
        <f t="shared" si="281"/>
        <v>8.1084439058667378E-7</v>
      </c>
      <c r="AT308" s="5">
        <f t="shared" si="282"/>
        <v>8.1084439058667378E-7</v>
      </c>
      <c r="AU308" s="6">
        <f t="shared" si="283"/>
        <v>1.4987988323499441E-2</v>
      </c>
      <c r="AV308" s="6">
        <f t="shared" si="284"/>
        <v>1.9562740082958845E-5</v>
      </c>
      <c r="AW308" s="6">
        <f t="shared" si="285"/>
        <v>9.4692859103429283E-2</v>
      </c>
      <c r="AX308" s="5">
        <f t="shared" si="286"/>
        <v>0.10970041016701168</v>
      </c>
      <c r="AY308" s="5">
        <v>1.06E-4</v>
      </c>
      <c r="AZ308" s="5">
        <v>0.10122558333329801</v>
      </c>
      <c r="BA308" s="10">
        <f t="shared" si="287"/>
        <v>36.140622641509431</v>
      </c>
      <c r="BB308" s="10">
        <f t="shared" si="288"/>
        <v>0.21592688241509431</v>
      </c>
      <c r="BC308" s="5">
        <f t="shared" si="289"/>
        <v>99.235052461710694</v>
      </c>
      <c r="BD308" s="5">
        <f t="shared" si="292"/>
        <v>99.235052461710694</v>
      </c>
      <c r="BE308" s="5">
        <f t="shared" si="290"/>
        <v>8.3722183213400072</v>
      </c>
    </row>
    <row r="309" spans="7:57">
      <c r="G309" s="5">
        <v>65536</v>
      </c>
      <c r="H309" s="5">
        <v>30412</v>
      </c>
      <c r="I309" s="5">
        <v>1793881</v>
      </c>
      <c r="J309" s="10">
        <f t="shared" si="256"/>
        <v>3587762</v>
      </c>
      <c r="K309" s="5">
        <v>328.91256700000002</v>
      </c>
      <c r="L309" s="10">
        <f t="shared" si="257"/>
        <v>2631.3005360000002</v>
      </c>
      <c r="M309" s="5">
        <f t="shared" si="258"/>
        <v>22.134812</v>
      </c>
      <c r="N309" s="5">
        <f t="shared" si="259"/>
        <v>13107200</v>
      </c>
      <c r="O309" s="11">
        <f t="shared" si="260"/>
        <v>1363.4938126277186</v>
      </c>
      <c r="P309" s="11">
        <f t="shared" si="293"/>
        <v>1.3333333333333333</v>
      </c>
      <c r="Q309" s="6">
        <f t="shared" si="261"/>
        <v>1.4722999804318813E-4</v>
      </c>
      <c r="R309" s="6">
        <f t="shared" si="262"/>
        <v>4.533869673362118E-7</v>
      </c>
      <c r="S309" s="5">
        <f t="shared" si="263"/>
        <v>1.4768338501052435E-4</v>
      </c>
      <c r="T309" s="5">
        <f t="shared" si="264"/>
        <v>1.4722999804318813E-4</v>
      </c>
      <c r="U309" s="6">
        <f t="shared" si="265"/>
        <v>0</v>
      </c>
      <c r="V309" s="6">
        <f t="shared" si="266"/>
        <v>3.2162726618376851E-5</v>
      </c>
      <c r="W309" s="6">
        <f t="shared" si="267"/>
        <v>0.13798131132168659</v>
      </c>
      <c r="X309" s="5">
        <f t="shared" si="268"/>
        <v>0.13801347404830497</v>
      </c>
      <c r="Y309" s="5">
        <v>1.54E-4</v>
      </c>
      <c r="Z309" s="5">
        <v>0.14690637500000001</v>
      </c>
      <c r="AA309" s="10">
        <f t="shared" si="269"/>
        <v>23.297155844155846</v>
      </c>
      <c r="AB309" s="10">
        <f t="shared" si="270"/>
        <v>0.13669093693506496</v>
      </c>
      <c r="AC309" s="5">
        <f t="shared" si="271"/>
        <v>4.3961051667609565</v>
      </c>
      <c r="AD309" s="5">
        <f t="shared" si="291"/>
        <v>4.1016980451140634</v>
      </c>
      <c r="AE309" s="5">
        <f t="shared" si="272"/>
        <v>6.0534479539741124</v>
      </c>
      <c r="AG309" s="5">
        <v>131072</v>
      </c>
      <c r="AH309" s="5">
        <v>70656</v>
      </c>
      <c r="AI309" s="5">
        <v>1828364</v>
      </c>
      <c r="AJ309" s="10">
        <f t="shared" si="273"/>
        <v>3656728</v>
      </c>
      <c r="AK309" s="5">
        <v>392.976448</v>
      </c>
      <c r="AL309" s="10">
        <f t="shared" si="274"/>
        <v>3143.811584</v>
      </c>
      <c r="AM309" s="5">
        <f t="shared" si="275"/>
        <v>23.353487999999999</v>
      </c>
      <c r="AN309" s="5">
        <f t="shared" si="276"/>
        <v>13107200</v>
      </c>
      <c r="AO309" s="11">
        <f t="shared" si="277"/>
        <v>1163.1511311334364</v>
      </c>
      <c r="AP309" s="11">
        <f t="shared" si="278"/>
        <v>1.3333333333333333</v>
      </c>
      <c r="AQ309" s="6">
        <f t="shared" si="279"/>
        <v>0</v>
      </c>
      <c r="AR309" s="6">
        <f t="shared" si="280"/>
        <v>8.9098713606328474E-7</v>
      </c>
      <c r="AS309" s="5">
        <f t="shared" si="281"/>
        <v>8.9098713606328474E-7</v>
      </c>
      <c r="AT309" s="5">
        <f t="shared" si="282"/>
        <v>8.9098713606328474E-7</v>
      </c>
      <c r="AU309" s="6">
        <f t="shared" si="283"/>
        <v>1.4306536512828419E-2</v>
      </c>
      <c r="AV309" s="6">
        <f t="shared" si="284"/>
        <v>2.1496294433824241E-5</v>
      </c>
      <c r="AW309" s="6">
        <f t="shared" si="285"/>
        <v>0.10094616111969347</v>
      </c>
      <c r="AX309" s="5">
        <f t="shared" si="286"/>
        <v>0.11527419392695572</v>
      </c>
      <c r="AY309" s="5">
        <v>1.13E-4</v>
      </c>
      <c r="AZ309" s="5">
        <v>0.11114766923080399</v>
      </c>
      <c r="BA309" s="10">
        <f t="shared" si="287"/>
        <v>32.360424778761065</v>
      </c>
      <c r="BB309" s="10">
        <f t="shared" si="288"/>
        <v>0.22257073161061949</v>
      </c>
      <c r="BC309" s="5">
        <f t="shared" si="289"/>
        <v>99.211515808793564</v>
      </c>
      <c r="BD309" s="5">
        <f t="shared" si="292"/>
        <v>99.211515808793564</v>
      </c>
      <c r="BE309" s="5">
        <f t="shared" si="290"/>
        <v>3.7126506787855176</v>
      </c>
    </row>
    <row r="310" spans="7:57">
      <c r="G310" s="5">
        <v>16384</v>
      </c>
      <c r="H310" s="5">
        <v>30798</v>
      </c>
      <c r="I310" s="5">
        <v>1801300</v>
      </c>
      <c r="J310" s="10">
        <f t="shared" si="256"/>
        <v>3602600</v>
      </c>
      <c r="K310" s="5">
        <v>459.02533</v>
      </c>
      <c r="L310" s="10">
        <f t="shared" si="257"/>
        <v>3672.20264</v>
      </c>
      <c r="M310" s="5">
        <f t="shared" si="258"/>
        <v>22.231560000000002</v>
      </c>
      <c r="N310" s="5">
        <f t="shared" si="259"/>
        <v>13107200</v>
      </c>
      <c r="O310" s="11">
        <f t="shared" si="260"/>
        <v>981.04607865539799</v>
      </c>
      <c r="P310" s="11">
        <f t="shared" si="293"/>
        <v>1.3333333333333333</v>
      </c>
      <c r="Q310" s="6">
        <f t="shared" si="261"/>
        <v>1.478389009500601E-4</v>
      </c>
      <c r="R310" s="6">
        <f t="shared" si="262"/>
        <v>6.3273989254172772E-7</v>
      </c>
      <c r="S310" s="5">
        <f t="shared" si="263"/>
        <v>1.4847164084260181E-4</v>
      </c>
      <c r="T310" s="5">
        <f t="shared" si="264"/>
        <v>1.478389009500601E-4</v>
      </c>
      <c r="U310" s="6">
        <f t="shared" si="265"/>
        <v>0</v>
      </c>
      <c r="V310" s="6">
        <f t="shared" si="266"/>
        <v>4.4885807600353001E-5</v>
      </c>
      <c r="W310" s="6">
        <f t="shared" si="267"/>
        <v>0.55998908815619564</v>
      </c>
      <c r="X310" s="5">
        <f t="shared" si="268"/>
        <v>0.56003397396379595</v>
      </c>
      <c r="Y310" s="5">
        <v>6.2500000000000001E-4</v>
      </c>
      <c r="Z310" s="5">
        <v>0.57370312499999998</v>
      </c>
      <c r="AA310" s="10">
        <f t="shared" si="269"/>
        <v>5.7641600000000004</v>
      </c>
      <c r="AB310" s="10">
        <f t="shared" si="270"/>
        <v>4.7004193791999993E-2</v>
      </c>
      <c r="AC310" s="5">
        <f t="shared" si="271"/>
        <v>76.345775847990396</v>
      </c>
      <c r="AD310" s="5">
        <f t="shared" si="291"/>
        <v>76.244537465183711</v>
      </c>
      <c r="AE310" s="5">
        <f t="shared" si="272"/>
        <v>2.3826174968463056</v>
      </c>
      <c r="AG310" s="5">
        <v>131072</v>
      </c>
      <c r="AH310" s="5">
        <v>182730</v>
      </c>
      <c r="AI310" s="5">
        <v>1641672</v>
      </c>
      <c r="AJ310" s="10">
        <f t="shared" si="273"/>
        <v>3283344</v>
      </c>
      <c r="AK310" s="5">
        <v>383.283165</v>
      </c>
      <c r="AL310" s="10">
        <f t="shared" si="274"/>
        <v>3066.26532</v>
      </c>
      <c r="AM310" s="5">
        <f t="shared" si="275"/>
        <v>23.354664</v>
      </c>
      <c r="AN310" s="5">
        <f t="shared" si="276"/>
        <v>13107200</v>
      </c>
      <c r="AO310" s="11">
        <f t="shared" si="277"/>
        <v>1070.7957914092053</v>
      </c>
      <c r="AP310" s="11">
        <f t="shared" si="278"/>
        <v>1.3333333333333333</v>
      </c>
      <c r="AQ310" s="6">
        <f t="shared" si="279"/>
        <v>0</v>
      </c>
      <c r="AR310" s="6">
        <f t="shared" si="280"/>
        <v>8.6900976183850439E-7</v>
      </c>
      <c r="AS310" s="5">
        <f t="shared" si="281"/>
        <v>8.6900976183850439E-7</v>
      </c>
      <c r="AT310" s="5">
        <f t="shared" si="282"/>
        <v>8.6900976183850439E-7</v>
      </c>
      <c r="AU310" s="6">
        <f t="shared" si="283"/>
        <v>1.2845713659910201E-2</v>
      </c>
      <c r="AV310" s="6">
        <f t="shared" si="284"/>
        <v>2.0966059946595165E-5</v>
      </c>
      <c r="AW310" s="6">
        <f t="shared" si="285"/>
        <v>0.13310600006048076</v>
      </c>
      <c r="AX310" s="5">
        <f t="shared" si="286"/>
        <v>0.14597267978033757</v>
      </c>
      <c r="AY310" s="5">
        <v>1.4899999999999999E-4</v>
      </c>
      <c r="AZ310" s="5">
        <v>0.14559700555553898</v>
      </c>
      <c r="BA310" s="10">
        <f t="shared" si="287"/>
        <v>22.03586577181208</v>
      </c>
      <c r="BB310" s="10">
        <f t="shared" si="288"/>
        <v>0.16463169503355707</v>
      </c>
      <c r="BC310" s="5">
        <f t="shared" si="289"/>
        <v>99.416771971920468</v>
      </c>
      <c r="BD310" s="5">
        <f t="shared" si="292"/>
        <v>99.416771971920468</v>
      </c>
      <c r="BE310" s="5">
        <f t="shared" si="290"/>
        <v>0.25802331810683116</v>
      </c>
    </row>
    <row r="311" spans="7:57">
      <c r="G311" s="5">
        <v>131072</v>
      </c>
      <c r="H311" s="5">
        <v>14000</v>
      </c>
      <c r="I311" s="5">
        <v>1853104</v>
      </c>
      <c r="J311" s="10">
        <f t="shared" si="256"/>
        <v>3706208</v>
      </c>
      <c r="K311" s="5">
        <v>479.94278700000001</v>
      </c>
      <c r="L311" s="10">
        <f t="shared" si="257"/>
        <v>3839.5422960000001</v>
      </c>
      <c r="M311" s="5">
        <f t="shared" si="258"/>
        <v>22.517247999999999</v>
      </c>
      <c r="N311" s="5">
        <f t="shared" si="259"/>
        <v>13107200</v>
      </c>
      <c r="O311" s="11">
        <f t="shared" si="260"/>
        <v>965.27338788821089</v>
      </c>
      <c r="P311" s="11">
        <f t="shared" si="293"/>
        <v>1.3333333333333333</v>
      </c>
      <c r="Q311" s="6">
        <f t="shared" si="261"/>
        <v>1.5209063382343874E-4</v>
      </c>
      <c r="R311" s="6">
        <f t="shared" si="262"/>
        <v>6.6157339829712085E-7</v>
      </c>
      <c r="S311" s="5">
        <f t="shared" si="263"/>
        <v>1.5275220722173587E-4</v>
      </c>
      <c r="T311" s="5">
        <f t="shared" si="264"/>
        <v>1.5209063382343874E-4</v>
      </c>
      <c r="U311" s="6">
        <f t="shared" si="265"/>
        <v>0</v>
      </c>
      <c r="V311" s="6">
        <f t="shared" si="266"/>
        <v>4.6931221848823032E-5</v>
      </c>
      <c r="W311" s="6">
        <f t="shared" si="267"/>
        <v>0.12991746845223737</v>
      </c>
      <c r="X311" s="5">
        <f t="shared" si="268"/>
        <v>0.12996439967408618</v>
      </c>
      <c r="Y311" s="5">
        <v>1.45E-4</v>
      </c>
      <c r="Z311" s="5">
        <v>0.138469029411705</v>
      </c>
      <c r="AA311" s="10">
        <f t="shared" si="269"/>
        <v>25.56005517241379</v>
      </c>
      <c r="AB311" s="10">
        <f t="shared" si="270"/>
        <v>0.21183681633103449</v>
      </c>
      <c r="AC311" s="5">
        <f t="shared" si="271"/>
        <v>4.8900922920267149</v>
      </c>
      <c r="AD311" s="5">
        <f t="shared" si="291"/>
        <v>5.3463498080937022</v>
      </c>
      <c r="AE311" s="5">
        <f t="shared" si="272"/>
        <v>6.1419003034478576</v>
      </c>
      <c r="AG311" s="5">
        <v>32768</v>
      </c>
      <c r="AH311" s="5">
        <v>227320</v>
      </c>
      <c r="AI311" s="5">
        <v>1568787</v>
      </c>
      <c r="AJ311" s="10">
        <f t="shared" si="273"/>
        <v>3137574</v>
      </c>
      <c r="AK311" s="5">
        <v>157.88278199999999</v>
      </c>
      <c r="AL311" s="10">
        <f t="shared" si="274"/>
        <v>1263.0622559999999</v>
      </c>
      <c r="AM311" s="5">
        <f t="shared" si="275"/>
        <v>23.371843999999999</v>
      </c>
      <c r="AN311" s="5">
        <f t="shared" si="276"/>
        <v>13107200</v>
      </c>
      <c r="AO311" s="11">
        <f t="shared" si="277"/>
        <v>2484.1008312103345</v>
      </c>
      <c r="AP311" s="11">
        <f t="shared" si="278"/>
        <v>1.3333333333333333</v>
      </c>
      <c r="AQ311" s="6">
        <f t="shared" si="279"/>
        <v>0</v>
      </c>
      <c r="AR311" s="6">
        <f t="shared" si="280"/>
        <v>3.5796427110024645E-7</v>
      </c>
      <c r="AS311" s="5">
        <f t="shared" si="281"/>
        <v>3.5796427110024645E-7</v>
      </c>
      <c r="AT311" s="5">
        <f t="shared" si="282"/>
        <v>3.5796427110024645E-7</v>
      </c>
      <c r="AU311" s="6">
        <f t="shared" si="283"/>
        <v>1.2275404950190747E-2</v>
      </c>
      <c r="AV311" s="6">
        <f t="shared" si="284"/>
        <v>8.6363821169844911E-6</v>
      </c>
      <c r="AW311" s="6">
        <f t="shared" si="285"/>
        <v>0.35286489948919403</v>
      </c>
      <c r="AX311" s="5">
        <f t="shared" si="286"/>
        <v>0.36514894082150173</v>
      </c>
      <c r="AY311" s="5">
        <v>3.9500000000000001E-4</v>
      </c>
      <c r="AZ311" s="5">
        <v>0.36974154545472504</v>
      </c>
      <c r="BA311" s="10">
        <f t="shared" si="287"/>
        <v>7.9432253164556963</v>
      </c>
      <c r="BB311" s="10">
        <f t="shared" si="288"/>
        <v>2.5581007716455693E-2</v>
      </c>
      <c r="BC311" s="5">
        <f t="shared" si="289"/>
        <v>99.909376133898675</v>
      </c>
      <c r="BD311" s="5">
        <f t="shared" si="292"/>
        <v>99.909376133898675</v>
      </c>
      <c r="BE311" s="5">
        <f t="shared" si="290"/>
        <v>1.2421121428415929</v>
      </c>
    </row>
    <row r="312" spans="7:57">
      <c r="G312" s="5">
        <v>65536</v>
      </c>
      <c r="H312" s="5">
        <v>399130</v>
      </c>
      <c r="I312" s="5">
        <v>1216334</v>
      </c>
      <c r="J312" s="10">
        <f t="shared" si="256"/>
        <v>2432668</v>
      </c>
      <c r="K312" s="5">
        <v>277.17334</v>
      </c>
      <c r="L312" s="10">
        <f t="shared" si="257"/>
        <v>2217.38672</v>
      </c>
      <c r="M312" s="5">
        <f t="shared" si="258"/>
        <v>22.578607999999999</v>
      </c>
      <c r="N312" s="5">
        <f t="shared" si="259"/>
        <v>13107200</v>
      </c>
      <c r="O312" s="11">
        <f t="shared" si="260"/>
        <v>1097.0878368027747</v>
      </c>
      <c r="P312" s="11">
        <f t="shared" si="293"/>
        <v>1.3333333333333333</v>
      </c>
      <c r="Q312" s="6">
        <f t="shared" si="261"/>
        <v>9.9828724670066285E-5</v>
      </c>
      <c r="R312" s="6">
        <f t="shared" si="262"/>
        <v>3.8206743267747721E-7</v>
      </c>
      <c r="S312" s="5">
        <f t="shared" si="263"/>
        <v>1.0021079210274377E-4</v>
      </c>
      <c r="T312" s="5">
        <f t="shared" si="264"/>
        <v>9.9828724670066285E-5</v>
      </c>
      <c r="U312" s="6">
        <f t="shared" si="265"/>
        <v>0</v>
      </c>
      <c r="V312" s="6">
        <f t="shared" si="266"/>
        <v>2.7103404535839507E-5</v>
      </c>
      <c r="W312" s="6">
        <f t="shared" si="267"/>
        <v>0.26879476231497385</v>
      </c>
      <c r="X312" s="5">
        <f t="shared" si="268"/>
        <v>0.26882186571950967</v>
      </c>
      <c r="Y312" s="5">
        <v>2.9999999999999997E-4</v>
      </c>
      <c r="Z312" s="5">
        <v>0.28308</v>
      </c>
      <c r="AA312" s="10">
        <f t="shared" si="269"/>
        <v>8.1088933333333344</v>
      </c>
      <c r="AB312" s="10">
        <f t="shared" si="270"/>
        <v>5.913031253333334E-2</v>
      </c>
      <c r="AC312" s="5">
        <f t="shared" si="271"/>
        <v>66.723758443311226</v>
      </c>
      <c r="AD312" s="5">
        <f t="shared" si="291"/>
        <v>66.596402632418744</v>
      </c>
      <c r="AE312" s="5">
        <f t="shared" si="272"/>
        <v>5.036786166627925</v>
      </c>
      <c r="AG312" s="5">
        <v>131072</v>
      </c>
      <c r="AH312" s="5">
        <v>22098</v>
      </c>
      <c r="AI312" s="5">
        <v>1913501</v>
      </c>
      <c r="AJ312" s="10">
        <f t="shared" si="273"/>
        <v>3827002</v>
      </c>
      <c r="AK312" s="5">
        <v>346.85559799999999</v>
      </c>
      <c r="AL312" s="10">
        <f t="shared" si="274"/>
        <v>2774.8447839999999</v>
      </c>
      <c r="AM312" s="5">
        <f t="shared" si="275"/>
        <v>23.403972</v>
      </c>
      <c r="AN312" s="5">
        <f t="shared" si="276"/>
        <v>13107200</v>
      </c>
      <c r="AO312" s="11">
        <f t="shared" si="277"/>
        <v>1379.1769622815775</v>
      </c>
      <c r="AP312" s="11">
        <f t="shared" si="278"/>
        <v>1.3333333333333333</v>
      </c>
      <c r="AQ312" s="6">
        <f t="shared" si="279"/>
        <v>0</v>
      </c>
      <c r="AR312" s="6">
        <f t="shared" si="280"/>
        <v>7.8641831453863105E-7</v>
      </c>
      <c r="AS312" s="5">
        <f t="shared" si="281"/>
        <v>7.8641831453863105E-7</v>
      </c>
      <c r="AT312" s="5">
        <f t="shared" si="282"/>
        <v>7.8641831453863105E-7</v>
      </c>
      <c r="AU312" s="6">
        <f t="shared" si="283"/>
        <v>1.4972714363132118E-2</v>
      </c>
      <c r="AV312" s="6">
        <f t="shared" si="284"/>
        <v>1.8973427284446773E-5</v>
      </c>
      <c r="AW312" s="6">
        <f t="shared" si="285"/>
        <v>8.9332885946631399E-2</v>
      </c>
      <c r="AX312" s="5">
        <f t="shared" si="286"/>
        <v>0.10432457373704797</v>
      </c>
      <c r="AY312" s="5">
        <v>1E-4</v>
      </c>
      <c r="AZ312" s="5">
        <v>9.6234545454500012E-2</v>
      </c>
      <c r="BA312" s="10">
        <f t="shared" si="287"/>
        <v>38.270020000000002</v>
      </c>
      <c r="BB312" s="10">
        <f t="shared" si="288"/>
        <v>0.22198758271999997</v>
      </c>
      <c r="BC312" s="5">
        <f t="shared" si="289"/>
        <v>99.213581685461364</v>
      </c>
      <c r="BD312" s="5">
        <f t="shared" si="292"/>
        <v>99.213581685461364</v>
      </c>
      <c r="BE312" s="5">
        <f t="shared" si="290"/>
        <v>8.4065740055611808</v>
      </c>
    </row>
    <row r="313" spans="7:57">
      <c r="G313" s="5">
        <v>131072</v>
      </c>
      <c r="H313" s="5">
        <v>15449</v>
      </c>
      <c r="I313" s="5">
        <v>1915453</v>
      </c>
      <c r="J313" s="10">
        <f t="shared" si="256"/>
        <v>3830906</v>
      </c>
      <c r="K313" s="5">
        <v>447.32797199999999</v>
      </c>
      <c r="L313" s="10">
        <f t="shared" si="257"/>
        <v>3578.6237759999999</v>
      </c>
      <c r="M313" s="5">
        <f t="shared" si="258"/>
        <v>23.294415999999998</v>
      </c>
      <c r="N313" s="5">
        <f t="shared" si="259"/>
        <v>13107200</v>
      </c>
      <c r="O313" s="11">
        <f t="shared" si="260"/>
        <v>1070.496995434929</v>
      </c>
      <c r="P313" s="11">
        <f t="shared" si="293"/>
        <v>1.3333333333333333</v>
      </c>
      <c r="Q313" s="6">
        <f t="shared" si="261"/>
        <v>1.5720783120051933E-4</v>
      </c>
      <c r="R313" s="6">
        <f t="shared" si="262"/>
        <v>6.1661576047271506E-7</v>
      </c>
      <c r="S313" s="5">
        <f t="shared" si="263"/>
        <v>1.5782444696099205E-4</v>
      </c>
      <c r="T313" s="5">
        <f t="shared" si="264"/>
        <v>1.5720783120051933E-4</v>
      </c>
      <c r="U313" s="6">
        <f t="shared" si="265"/>
        <v>0</v>
      </c>
      <c r="V313" s="6">
        <f t="shared" si="266"/>
        <v>4.3741981048078753E-5</v>
      </c>
      <c r="W313" s="6">
        <f t="shared" si="267"/>
        <v>9.5870131892340685E-2</v>
      </c>
      <c r="X313" s="5">
        <f t="shared" si="268"/>
        <v>9.5913873873388761E-2</v>
      </c>
      <c r="Y313" s="5">
        <v>1.07E-4</v>
      </c>
      <c r="Z313" s="5">
        <v>0.10136466666663101</v>
      </c>
      <c r="AA313" s="10">
        <f t="shared" si="269"/>
        <v>35.802859813084112</v>
      </c>
      <c r="AB313" s="10">
        <f t="shared" si="270"/>
        <v>0.26756065614953273</v>
      </c>
      <c r="AC313" s="5">
        <f t="shared" si="271"/>
        <v>46.92320672945732</v>
      </c>
      <c r="AD313" s="5">
        <f t="shared" si="291"/>
        <v>47.499483141114062</v>
      </c>
      <c r="AE313" s="5">
        <f t="shared" si="272"/>
        <v>5.3774090839452571</v>
      </c>
      <c r="AG313" s="5">
        <v>65536</v>
      </c>
      <c r="AH313" s="5">
        <v>22835</v>
      </c>
      <c r="AI313" s="5">
        <v>1916152</v>
      </c>
      <c r="AJ313" s="10">
        <f t="shared" si="273"/>
        <v>3832304</v>
      </c>
      <c r="AK313" s="5">
        <v>420.30215500000003</v>
      </c>
      <c r="AL313" s="10">
        <f t="shared" si="274"/>
        <v>3362.4172400000002</v>
      </c>
      <c r="AM313" s="5">
        <f t="shared" si="275"/>
        <v>23.450524000000001</v>
      </c>
      <c r="AN313" s="5">
        <f t="shared" si="276"/>
        <v>13107200</v>
      </c>
      <c r="AO313" s="11">
        <f t="shared" si="277"/>
        <v>1139.7467138849192</v>
      </c>
      <c r="AP313" s="11">
        <f t="shared" si="278"/>
        <v>1.3333333333333333</v>
      </c>
      <c r="AQ313" s="6">
        <f t="shared" si="279"/>
        <v>0</v>
      </c>
      <c r="AR313" s="6">
        <f t="shared" si="280"/>
        <v>9.5294212991786423E-7</v>
      </c>
      <c r="AS313" s="5">
        <f t="shared" si="281"/>
        <v>9.5294212991786423E-7</v>
      </c>
      <c r="AT313" s="5">
        <f t="shared" si="282"/>
        <v>9.5294212991786423E-7</v>
      </c>
      <c r="AU313" s="6">
        <f t="shared" si="283"/>
        <v>1.4993457841069502E-2</v>
      </c>
      <c r="AV313" s="6">
        <f t="shared" si="284"/>
        <v>2.2991044173341489E-5</v>
      </c>
      <c r="AW313" s="6">
        <f t="shared" si="285"/>
        <v>0.1420392886551439</v>
      </c>
      <c r="AX313" s="5">
        <f t="shared" si="286"/>
        <v>0.15705573754038674</v>
      </c>
      <c r="AY313" s="5">
        <v>1.5899999999999999E-4</v>
      </c>
      <c r="AZ313" s="5">
        <v>0.15086317499999999</v>
      </c>
      <c r="BA313" s="10">
        <f t="shared" si="287"/>
        <v>24.102540880503145</v>
      </c>
      <c r="BB313" s="10">
        <f t="shared" si="288"/>
        <v>0.1691782259119497</v>
      </c>
      <c r="BC313" s="5">
        <f t="shared" si="289"/>
        <v>99.40066532709568</v>
      </c>
      <c r="BD313" s="5">
        <f t="shared" si="292"/>
        <v>99.40066532709568</v>
      </c>
      <c r="BE313" s="5">
        <f t="shared" si="290"/>
        <v>4.1047542187725723</v>
      </c>
    </row>
    <row r="314" spans="7:57">
      <c r="G314" s="5">
        <v>131072</v>
      </c>
      <c r="H314" s="5">
        <v>70656</v>
      </c>
      <c r="I314" s="5">
        <v>1828364</v>
      </c>
      <c r="J314" s="10">
        <f t="shared" si="256"/>
        <v>3656728</v>
      </c>
      <c r="K314" s="5">
        <v>516.36663099999998</v>
      </c>
      <c r="L314" s="10">
        <f t="shared" si="257"/>
        <v>4130.9330479999999</v>
      </c>
      <c r="M314" s="5">
        <f t="shared" si="258"/>
        <v>23.353487999999999</v>
      </c>
      <c r="N314" s="5">
        <f t="shared" si="259"/>
        <v>13107200</v>
      </c>
      <c r="O314" s="11">
        <f t="shared" si="260"/>
        <v>885.20630993291275</v>
      </c>
      <c r="P314" s="11">
        <f t="shared" si="293"/>
        <v>1.3333333333333333</v>
      </c>
      <c r="Q314" s="6">
        <f t="shared" si="261"/>
        <v>1.5006013673272398E-4</v>
      </c>
      <c r="R314" s="6">
        <f t="shared" si="262"/>
        <v>7.11781562492584E-7</v>
      </c>
      <c r="S314" s="5">
        <f t="shared" si="263"/>
        <v>1.5077191829521657E-4</v>
      </c>
      <c r="T314" s="5">
        <f t="shared" si="264"/>
        <v>1.5006013673272398E-4</v>
      </c>
      <c r="U314" s="6">
        <f t="shared" si="265"/>
        <v>0</v>
      </c>
      <c r="V314" s="6">
        <f t="shared" si="266"/>
        <v>5.0492928680664471E-5</v>
      </c>
      <c r="W314" s="6">
        <f t="shared" si="267"/>
        <v>9.5870131892340685E-2</v>
      </c>
      <c r="X314" s="5">
        <f t="shared" si="268"/>
        <v>9.5920624821021344E-2</v>
      </c>
      <c r="Y314" s="5">
        <v>1.07E-4</v>
      </c>
      <c r="Z314" s="5">
        <v>0.104960758333369</v>
      </c>
      <c r="AA314" s="10">
        <f t="shared" si="269"/>
        <v>34.175028037383179</v>
      </c>
      <c r="AB314" s="10">
        <f t="shared" si="270"/>
        <v>0.3088548073271028</v>
      </c>
      <c r="AC314" s="5">
        <f t="shared" si="271"/>
        <v>40.24311844179811</v>
      </c>
      <c r="AD314" s="5">
        <f t="shared" si="291"/>
        <v>40.908334855342595</v>
      </c>
      <c r="AE314" s="5">
        <f t="shared" si="272"/>
        <v>8.6128698533551162</v>
      </c>
      <c r="AG314" s="5">
        <v>65536</v>
      </c>
      <c r="AH314" s="5">
        <v>189924</v>
      </c>
      <c r="AI314" s="5">
        <v>1690876</v>
      </c>
      <c r="AJ314" s="10">
        <f t="shared" si="273"/>
        <v>3381752</v>
      </c>
      <c r="AK314" s="5">
        <v>372.024002</v>
      </c>
      <c r="AL314" s="10">
        <f t="shared" si="274"/>
        <v>2976.192016</v>
      </c>
      <c r="AM314" s="5">
        <f t="shared" si="275"/>
        <v>24.088992000000001</v>
      </c>
      <c r="AN314" s="5">
        <f t="shared" si="276"/>
        <v>13107200</v>
      </c>
      <c r="AO314" s="11">
        <f t="shared" si="277"/>
        <v>1136.2680841221638</v>
      </c>
      <c r="AP314" s="11">
        <f t="shared" si="278"/>
        <v>1.3333333333333333</v>
      </c>
      <c r="AQ314" s="6">
        <f t="shared" si="279"/>
        <v>0</v>
      </c>
      <c r="AR314" s="6">
        <f t="shared" si="280"/>
        <v>8.4348210121941375E-7</v>
      </c>
      <c r="AS314" s="5">
        <f t="shared" si="281"/>
        <v>8.4348210121941375E-7</v>
      </c>
      <c r="AT314" s="5">
        <f t="shared" si="282"/>
        <v>8.4348210121941375E-7</v>
      </c>
      <c r="AU314" s="6">
        <f t="shared" si="283"/>
        <v>1.3230723878103739E-2</v>
      </c>
      <c r="AV314" s="6">
        <f t="shared" si="284"/>
        <v>2.0350169899855215E-5</v>
      </c>
      <c r="AW314" s="6">
        <f t="shared" si="285"/>
        <v>0.14025263093621129</v>
      </c>
      <c r="AX314" s="5">
        <f t="shared" si="286"/>
        <v>0.15350370498421489</v>
      </c>
      <c r="AY314" s="5">
        <v>1.5699999999999999E-4</v>
      </c>
      <c r="AZ314" s="5">
        <v>0.15348145555557299</v>
      </c>
      <c r="BA314" s="10">
        <f t="shared" si="287"/>
        <v>21.539821656050957</v>
      </c>
      <c r="BB314" s="10">
        <f t="shared" si="288"/>
        <v>0.15165309635668792</v>
      </c>
      <c r="BC314" s="5">
        <f t="shared" si="289"/>
        <v>99.462750254000369</v>
      </c>
      <c r="BD314" s="5">
        <f t="shared" si="292"/>
        <v>99.462750254000369</v>
      </c>
      <c r="BE314" s="5">
        <f t="shared" si="290"/>
        <v>1.4496493117923019E-2</v>
      </c>
    </row>
    <row r="315" spans="7:57">
      <c r="G315" s="5">
        <v>131072</v>
      </c>
      <c r="H315" s="5">
        <v>182730</v>
      </c>
      <c r="I315" s="5">
        <v>1641672</v>
      </c>
      <c r="J315" s="10">
        <f t="shared" si="256"/>
        <v>3283344</v>
      </c>
      <c r="K315" s="5">
        <v>461.450714</v>
      </c>
      <c r="L315" s="10">
        <f t="shared" si="257"/>
        <v>3691.605712</v>
      </c>
      <c r="M315" s="5">
        <f t="shared" si="258"/>
        <v>23.354664</v>
      </c>
      <c r="N315" s="5">
        <f t="shared" si="259"/>
        <v>13107200</v>
      </c>
      <c r="O315" s="11">
        <f t="shared" si="260"/>
        <v>889.40809397035628</v>
      </c>
      <c r="P315" s="11">
        <f t="shared" si="293"/>
        <v>1.3333333333333333</v>
      </c>
      <c r="Q315" s="6">
        <f t="shared" si="261"/>
        <v>1.3473768067533842E-4</v>
      </c>
      <c r="R315" s="6">
        <f t="shared" si="262"/>
        <v>6.3608314423446643E-7</v>
      </c>
      <c r="S315" s="5">
        <f t="shared" si="263"/>
        <v>1.3537376381957288E-4</v>
      </c>
      <c r="T315" s="5">
        <f t="shared" si="264"/>
        <v>1.3473768067533842E-4</v>
      </c>
      <c r="U315" s="6">
        <f t="shared" si="265"/>
        <v>0</v>
      </c>
      <c r="V315" s="6">
        <f t="shared" si="266"/>
        <v>4.5122973857781485E-5</v>
      </c>
      <c r="W315" s="6">
        <f t="shared" si="267"/>
        <v>0.1173737128775386</v>
      </c>
      <c r="X315" s="5">
        <f t="shared" si="268"/>
        <v>0.11741883585139638</v>
      </c>
      <c r="Y315" s="5">
        <v>1.3100000000000001E-4</v>
      </c>
      <c r="Z315" s="5">
        <v>0.12990484000000002</v>
      </c>
      <c r="AA315" s="10">
        <f t="shared" si="269"/>
        <v>25.063694656488547</v>
      </c>
      <c r="AB315" s="10">
        <f t="shared" si="270"/>
        <v>0.22544157019847327</v>
      </c>
      <c r="AC315" s="5">
        <f t="shared" si="271"/>
        <v>2.8531913552201589</v>
      </c>
      <c r="AD315" s="5">
        <f t="shared" si="291"/>
        <v>3.3387510073075304</v>
      </c>
      <c r="AE315" s="5">
        <f t="shared" si="272"/>
        <v>9.6116543068015297</v>
      </c>
      <c r="AG315" s="5">
        <v>131072</v>
      </c>
      <c r="AH315" s="5">
        <v>160000</v>
      </c>
      <c r="AI315" s="5">
        <v>1750416</v>
      </c>
      <c r="AJ315" s="10">
        <f t="shared" si="273"/>
        <v>3500832</v>
      </c>
      <c r="AK315" s="5">
        <v>406.85227200000003</v>
      </c>
      <c r="AL315" s="10">
        <f t="shared" si="274"/>
        <v>3254.8181760000002</v>
      </c>
      <c r="AM315" s="5">
        <f t="shared" si="275"/>
        <v>24.204992000000001</v>
      </c>
      <c r="AN315" s="5">
        <f t="shared" si="276"/>
        <v>13107200</v>
      </c>
      <c r="AO315" s="11">
        <f t="shared" si="277"/>
        <v>1075.5845060145073</v>
      </c>
      <c r="AP315" s="11">
        <f t="shared" si="278"/>
        <v>1.3333333333333333</v>
      </c>
      <c r="AQ315" s="6">
        <f t="shared" si="279"/>
        <v>0</v>
      </c>
      <c r="AR315" s="6">
        <f t="shared" si="280"/>
        <v>9.2244749647215636E-7</v>
      </c>
      <c r="AS315" s="5">
        <f t="shared" si="281"/>
        <v>9.2244749647215636E-7</v>
      </c>
      <c r="AT315" s="5">
        <f t="shared" si="282"/>
        <v>9.2244749647215636E-7</v>
      </c>
      <c r="AU315" s="6">
        <f t="shared" si="283"/>
        <v>1.3696610968406219E-2</v>
      </c>
      <c r="AV315" s="6">
        <f t="shared" si="284"/>
        <v>2.2255319051543634E-5</v>
      </c>
      <c r="AW315" s="6">
        <f t="shared" si="285"/>
        <v>0.11702608059008714</v>
      </c>
      <c r="AX315" s="5">
        <f t="shared" si="286"/>
        <v>0.1307449468775449</v>
      </c>
      <c r="AY315" s="5">
        <v>1.3100000000000001E-4</v>
      </c>
      <c r="AZ315" s="5">
        <v>0.12999916</v>
      </c>
      <c r="BA315" s="10">
        <f t="shared" si="287"/>
        <v>26.723908396946563</v>
      </c>
      <c r="BB315" s="10">
        <f t="shared" si="288"/>
        <v>0.19876752219847327</v>
      </c>
      <c r="BC315" s="5">
        <f t="shared" si="289"/>
        <v>99.295841605746446</v>
      </c>
      <c r="BD315" s="5">
        <f t="shared" si="292"/>
        <v>99.295841605746446</v>
      </c>
      <c r="BE315" s="5">
        <f t="shared" si="290"/>
        <v>0.57368592038971344</v>
      </c>
    </row>
    <row r="316" spans="7:57">
      <c r="G316" s="5">
        <v>32768</v>
      </c>
      <c r="H316" s="5">
        <v>227320</v>
      </c>
      <c r="I316" s="5">
        <v>1568787</v>
      </c>
      <c r="J316" s="10">
        <f t="shared" si="256"/>
        <v>3137574</v>
      </c>
      <c r="K316" s="5">
        <v>175.911652</v>
      </c>
      <c r="L316" s="10">
        <f t="shared" si="257"/>
        <v>1407.293216</v>
      </c>
      <c r="M316" s="5">
        <f t="shared" si="258"/>
        <v>23.371843999999999</v>
      </c>
      <c r="N316" s="5">
        <f t="shared" si="259"/>
        <v>13107200</v>
      </c>
      <c r="O316" s="11">
        <f t="shared" si="260"/>
        <v>2229.5097882430209</v>
      </c>
      <c r="P316" s="11">
        <f t="shared" si="293"/>
        <v>1.3333333333333333</v>
      </c>
      <c r="Q316" s="6">
        <f t="shared" si="261"/>
        <v>1.2875575745558316E-4</v>
      </c>
      <c r="R316" s="6">
        <f t="shared" si="262"/>
        <v>2.4248404719477639E-7</v>
      </c>
      <c r="S316" s="5">
        <f t="shared" si="263"/>
        <v>1.2899824150277794E-4</v>
      </c>
      <c r="T316" s="5">
        <f t="shared" si="264"/>
        <v>1.2875575745558316E-4</v>
      </c>
      <c r="U316" s="6">
        <f t="shared" si="265"/>
        <v>0</v>
      </c>
      <c r="V316" s="6">
        <f t="shared" si="266"/>
        <v>1.7201526909925105E-5</v>
      </c>
      <c r="W316" s="6">
        <f t="shared" si="267"/>
        <v>0.32882559256531801</v>
      </c>
      <c r="X316" s="5">
        <f t="shared" si="268"/>
        <v>0.32884279409222794</v>
      </c>
      <c r="Y316" s="5">
        <v>3.6699999999999998E-4</v>
      </c>
      <c r="Z316" s="5">
        <v>0.34148982999999999</v>
      </c>
      <c r="AA316" s="10">
        <f t="shared" si="269"/>
        <v>8.5492479564032706</v>
      </c>
      <c r="AB316" s="10">
        <f t="shared" si="270"/>
        <v>3.067669135694823E-2</v>
      </c>
      <c r="AC316" s="5">
        <f t="shared" si="271"/>
        <v>64.916687341802941</v>
      </c>
      <c r="AD316" s="5">
        <f t="shared" si="291"/>
        <v>64.850615394338433</v>
      </c>
      <c r="AE316" s="5">
        <f t="shared" si="272"/>
        <v>3.7034883023520946</v>
      </c>
      <c r="AG316" s="5">
        <v>131072</v>
      </c>
      <c r="AH316" s="5">
        <v>160000</v>
      </c>
      <c r="AI316" s="5">
        <v>1750416</v>
      </c>
      <c r="AJ316" s="10">
        <f t="shared" si="273"/>
        <v>3500832</v>
      </c>
      <c r="AK316" s="5">
        <v>414.46439400000003</v>
      </c>
      <c r="AL316" s="10">
        <f t="shared" si="274"/>
        <v>3315.7151520000002</v>
      </c>
      <c r="AM316" s="5">
        <f t="shared" si="275"/>
        <v>24.204992000000001</v>
      </c>
      <c r="AN316" s="5">
        <f t="shared" si="276"/>
        <v>13107200</v>
      </c>
      <c r="AO316" s="11">
        <f t="shared" si="277"/>
        <v>1055.8301420700568</v>
      </c>
      <c r="AP316" s="11">
        <f t="shared" si="278"/>
        <v>1.3333333333333333</v>
      </c>
      <c r="AQ316" s="6">
        <f t="shared" si="279"/>
        <v>0</v>
      </c>
      <c r="AR316" s="6">
        <f t="shared" si="280"/>
        <v>9.3970629865906073E-7</v>
      </c>
      <c r="AS316" s="5">
        <f t="shared" si="281"/>
        <v>9.3970629865906073E-7</v>
      </c>
      <c r="AT316" s="5">
        <f t="shared" si="282"/>
        <v>9.3970629865906073E-7</v>
      </c>
      <c r="AU316" s="6">
        <f t="shared" si="283"/>
        <v>1.3696610968406219E-2</v>
      </c>
      <c r="AV316" s="6">
        <f t="shared" si="284"/>
        <v>2.2671711475595957E-5</v>
      </c>
      <c r="AW316" s="6">
        <f t="shared" si="285"/>
        <v>0.11702608059008714</v>
      </c>
      <c r="AX316" s="5">
        <f t="shared" si="286"/>
        <v>0.13074536326996894</v>
      </c>
      <c r="AY316" s="5">
        <v>1.3100000000000001E-4</v>
      </c>
      <c r="AZ316" s="5">
        <v>0.129630613333377</v>
      </c>
      <c r="BA316" s="10">
        <f t="shared" si="287"/>
        <v>26.723908396946563</v>
      </c>
      <c r="BB316" s="10">
        <f t="shared" si="288"/>
        <v>0.20248642149618318</v>
      </c>
      <c r="BC316" s="5">
        <f t="shared" si="289"/>
        <v>99.28266694758851</v>
      </c>
      <c r="BD316" s="5">
        <f t="shared" si="292"/>
        <v>99.28266694758851</v>
      </c>
      <c r="BE316" s="5">
        <f t="shared" si="290"/>
        <v>0.8599434253428142</v>
      </c>
    </row>
    <row r="317" spans="7:57">
      <c r="G317" s="5">
        <v>131072</v>
      </c>
      <c r="H317" s="5">
        <v>22098</v>
      </c>
      <c r="I317" s="5">
        <v>1913501</v>
      </c>
      <c r="J317" s="10">
        <f t="shared" si="256"/>
        <v>3827002</v>
      </c>
      <c r="K317" s="5">
        <v>502.83029199999999</v>
      </c>
      <c r="L317" s="10">
        <f t="shared" si="257"/>
        <v>4022.6423359999999</v>
      </c>
      <c r="M317" s="5">
        <f t="shared" si="258"/>
        <v>23.403972</v>
      </c>
      <c r="N317" s="5">
        <f t="shared" si="259"/>
        <v>13107200</v>
      </c>
      <c r="O317" s="11">
        <f t="shared" si="260"/>
        <v>951.36521727294826</v>
      </c>
      <c r="P317" s="11">
        <f t="shared" si="293"/>
        <v>1.3333333333333333</v>
      </c>
      <c r="Q317" s="6">
        <f t="shared" si="261"/>
        <v>1.5704762383103368E-4</v>
      </c>
      <c r="R317" s="6">
        <f t="shared" si="262"/>
        <v>6.931225013809272E-7</v>
      </c>
      <c r="S317" s="5">
        <f t="shared" si="263"/>
        <v>1.5774074633241462E-4</v>
      </c>
      <c r="T317" s="5">
        <f t="shared" si="264"/>
        <v>1.5704762383103368E-4</v>
      </c>
      <c r="U317" s="6">
        <f t="shared" si="265"/>
        <v>0</v>
      </c>
      <c r="V317" s="6">
        <f t="shared" si="266"/>
        <v>4.9169277308381475E-5</v>
      </c>
      <c r="W317" s="6">
        <f t="shared" si="267"/>
        <v>9.1390219187091115E-2</v>
      </c>
      <c r="X317" s="5">
        <f t="shared" si="268"/>
        <v>9.1439388464399501E-2</v>
      </c>
      <c r="Y317" s="5">
        <v>1.02E-4</v>
      </c>
      <c r="Z317" s="5">
        <v>9.8137909090872E-2</v>
      </c>
      <c r="AA317" s="10">
        <f t="shared" si="269"/>
        <v>37.519627450980394</v>
      </c>
      <c r="AB317" s="10">
        <f t="shared" si="270"/>
        <v>0.31550135968627452</v>
      </c>
      <c r="AC317" s="5">
        <f t="shared" si="271"/>
        <v>53.968258657876156</v>
      </c>
      <c r="AD317" s="5">
        <f t="shared" si="291"/>
        <v>54.647790521975118</v>
      </c>
      <c r="AE317" s="5">
        <f t="shared" si="272"/>
        <v>6.8256198736310152</v>
      </c>
      <c r="AG317" s="5">
        <v>32768</v>
      </c>
      <c r="AH317" s="5">
        <v>8140</v>
      </c>
      <c r="AI317" s="5">
        <v>2016902</v>
      </c>
      <c r="AJ317" s="10">
        <f t="shared" si="273"/>
        <v>4033804</v>
      </c>
      <c r="AK317" s="5">
        <v>343.52081299999998</v>
      </c>
      <c r="AL317" s="10">
        <f t="shared" si="274"/>
        <v>2748.1665039999998</v>
      </c>
      <c r="AM317" s="5">
        <f t="shared" si="275"/>
        <v>24.365624</v>
      </c>
      <c r="AN317" s="5">
        <f t="shared" si="276"/>
        <v>13107200</v>
      </c>
      <c r="AO317" s="11">
        <f t="shared" si="277"/>
        <v>1467.8164493049219</v>
      </c>
      <c r="AP317" s="11">
        <f t="shared" si="278"/>
        <v>1.3333333333333333</v>
      </c>
      <c r="AQ317" s="6">
        <f t="shared" si="279"/>
        <v>0</v>
      </c>
      <c r="AR317" s="6">
        <f t="shared" si="280"/>
        <v>7.7885742748888901E-7</v>
      </c>
      <c r="AS317" s="5">
        <f t="shared" si="281"/>
        <v>7.7885742748888901E-7</v>
      </c>
      <c r="AT317" s="5">
        <f t="shared" si="282"/>
        <v>7.7885742748888901E-7</v>
      </c>
      <c r="AU317" s="6">
        <f t="shared" si="283"/>
        <v>1.5781803899987457E-2</v>
      </c>
      <c r="AV317" s="6">
        <f t="shared" si="284"/>
        <v>1.8791010448531201E-5</v>
      </c>
      <c r="AW317" s="6">
        <f t="shared" si="285"/>
        <v>0.33946496659719932</v>
      </c>
      <c r="AX317" s="5">
        <f t="shared" si="286"/>
        <v>0.35526556150763533</v>
      </c>
      <c r="AY317" s="5">
        <v>3.8000000000000002E-4</v>
      </c>
      <c r="AZ317" s="5">
        <v>0.34941</v>
      </c>
      <c r="BA317" s="10">
        <f t="shared" si="287"/>
        <v>10.615273684210525</v>
      </c>
      <c r="BB317" s="10">
        <f t="shared" si="288"/>
        <v>5.7856136926315783E-2</v>
      </c>
      <c r="BC317" s="5">
        <f t="shared" si="289"/>
        <v>99.795037519081873</v>
      </c>
      <c r="BD317" s="5">
        <f t="shared" si="292"/>
        <v>99.795037519081873</v>
      </c>
      <c r="BE317" s="5">
        <f t="shared" si="290"/>
        <v>1.6758425653631355</v>
      </c>
    </row>
    <row r="318" spans="7:57">
      <c r="G318" s="5">
        <v>65536</v>
      </c>
      <c r="H318" s="5">
        <v>22835</v>
      </c>
      <c r="I318" s="5">
        <v>1916152</v>
      </c>
      <c r="J318" s="10">
        <f t="shared" si="256"/>
        <v>3832304</v>
      </c>
      <c r="K318" s="5">
        <v>486.10011300000002</v>
      </c>
      <c r="L318" s="10">
        <f t="shared" si="257"/>
        <v>3888.8009040000002</v>
      </c>
      <c r="M318" s="5">
        <f t="shared" si="258"/>
        <v>23.450524000000001</v>
      </c>
      <c r="N318" s="5">
        <f t="shared" si="259"/>
        <v>13107200</v>
      </c>
      <c r="O318" s="11">
        <f t="shared" si="260"/>
        <v>985.471895991927</v>
      </c>
      <c r="P318" s="11">
        <f t="shared" si="293"/>
        <v>1.3333333333333333</v>
      </c>
      <c r="Q318" s="6">
        <f t="shared" si="261"/>
        <v>1.5726520054030953E-4</v>
      </c>
      <c r="R318" s="6">
        <f t="shared" si="262"/>
        <v>6.7006091638590349E-7</v>
      </c>
      <c r="S318" s="5">
        <f t="shared" si="263"/>
        <v>1.5793526145669543E-4</v>
      </c>
      <c r="T318" s="5">
        <f t="shared" si="264"/>
        <v>1.5726520054030953E-4</v>
      </c>
      <c r="U318" s="6">
        <f t="shared" si="265"/>
        <v>0</v>
      </c>
      <c r="V318" s="6">
        <f t="shared" si="266"/>
        <v>4.7533316182416018E-5</v>
      </c>
      <c r="W318" s="6">
        <f t="shared" si="267"/>
        <v>0.14604515419113581</v>
      </c>
      <c r="X318" s="5">
        <f t="shared" si="268"/>
        <v>0.14609268750731824</v>
      </c>
      <c r="Y318" s="5">
        <v>1.63E-4</v>
      </c>
      <c r="Z318" s="5">
        <v>0.152870455555628</v>
      </c>
      <c r="AA318" s="10">
        <f t="shared" si="269"/>
        <v>23.511067484662576</v>
      </c>
      <c r="AB318" s="10">
        <f t="shared" si="270"/>
        <v>0.19086139406134969</v>
      </c>
      <c r="AC318" s="5">
        <f t="shared" si="271"/>
        <v>3.5182818771107205</v>
      </c>
      <c r="AD318" s="5">
        <f t="shared" si="291"/>
        <v>3.1072015603095546</v>
      </c>
      <c r="AE318" s="5">
        <f t="shared" si="272"/>
        <v>4.4336677245286298</v>
      </c>
      <c r="AG318" s="5">
        <v>32768</v>
      </c>
      <c r="AH318" s="5">
        <v>326186</v>
      </c>
      <c r="AI318" s="5">
        <v>1490996</v>
      </c>
      <c r="AJ318" s="10">
        <f t="shared" si="273"/>
        <v>2981992</v>
      </c>
      <c r="AK318" s="5">
        <v>267.19372600000003</v>
      </c>
      <c r="AL318" s="10">
        <f t="shared" si="274"/>
        <v>2137.5498080000002</v>
      </c>
      <c r="AM318" s="5">
        <f t="shared" si="275"/>
        <v>24.415672000000001</v>
      </c>
      <c r="AN318" s="5">
        <f t="shared" si="276"/>
        <v>13107200</v>
      </c>
      <c r="AO318" s="11">
        <f t="shared" si="277"/>
        <v>1395.0514691351696</v>
      </c>
      <c r="AP318" s="11">
        <f t="shared" si="278"/>
        <v>1.3333333333333333</v>
      </c>
      <c r="AQ318" s="6">
        <f t="shared" si="279"/>
        <v>0</v>
      </c>
      <c r="AR318" s="6">
        <f t="shared" si="280"/>
        <v>6.0580264775261551E-7</v>
      </c>
      <c r="AS318" s="5">
        <f t="shared" si="281"/>
        <v>6.0580264775261551E-7</v>
      </c>
      <c r="AT318" s="5">
        <f t="shared" si="282"/>
        <v>6.0580264775261551E-7</v>
      </c>
      <c r="AU318" s="6">
        <f t="shared" si="283"/>
        <v>1.1666707895408749E-2</v>
      </c>
      <c r="AV318" s="6">
        <f t="shared" si="284"/>
        <v>1.4615825030223084E-5</v>
      </c>
      <c r="AW318" s="6">
        <f t="shared" si="285"/>
        <v>0.30105182564014782</v>
      </c>
      <c r="AX318" s="5">
        <f t="shared" si="286"/>
        <v>0.31273314936058677</v>
      </c>
      <c r="AY318" s="5">
        <v>3.3700000000000001E-4</v>
      </c>
      <c r="AZ318" s="5">
        <v>0.31680995555559299</v>
      </c>
      <c r="BA318" s="10">
        <f t="shared" si="287"/>
        <v>8.8486409495548948</v>
      </c>
      <c r="BB318" s="10">
        <f t="shared" si="288"/>
        <v>5.0743022148367956E-2</v>
      </c>
      <c r="BC318" s="5">
        <f t="shared" si="289"/>
        <v>99.820236603040769</v>
      </c>
      <c r="BD318" s="5">
        <f t="shared" si="292"/>
        <v>99.820236603040769</v>
      </c>
      <c r="BE318" s="5">
        <f t="shared" si="290"/>
        <v>1.2868302032544032</v>
      </c>
    </row>
    <row r="319" spans="7:57">
      <c r="G319" s="5">
        <v>131072</v>
      </c>
      <c r="H319" s="5">
        <v>189924</v>
      </c>
      <c r="I319" s="5">
        <v>1690876</v>
      </c>
      <c r="J319" s="10">
        <f t="shared" si="256"/>
        <v>3381752</v>
      </c>
      <c r="K319" s="5">
        <v>469.11926999999997</v>
      </c>
      <c r="L319" s="10">
        <f t="shared" si="257"/>
        <v>3752.9541599999998</v>
      </c>
      <c r="M319" s="5">
        <f t="shared" si="258"/>
        <v>24.088992000000001</v>
      </c>
      <c r="N319" s="5">
        <f t="shared" si="259"/>
        <v>13107200</v>
      </c>
      <c r="O319" s="11">
        <f t="shared" si="260"/>
        <v>901.09067572517336</v>
      </c>
      <c r="P319" s="11"/>
      <c r="Q319" s="6">
        <f t="shared" si="261"/>
        <v>1.3877602258526278E-4</v>
      </c>
      <c r="R319" s="6">
        <f t="shared" si="262"/>
        <v>6.46653805551545E-7</v>
      </c>
      <c r="S319" s="5">
        <f t="shared" si="263"/>
        <v>1.3942267639081431E-4</v>
      </c>
      <c r="T319" s="5">
        <f t="shared" si="264"/>
        <v>1.3877602258526278E-4</v>
      </c>
      <c r="U319" s="6">
        <f t="shared" si="265"/>
        <v>0</v>
      </c>
      <c r="V319" s="6">
        <f t="shared" si="266"/>
        <v>4.587284386863368E-5</v>
      </c>
      <c r="W319" s="6">
        <f t="shared" si="267"/>
        <v>0.12364559066488798</v>
      </c>
      <c r="X319" s="5">
        <f t="shared" si="268"/>
        <v>0.12369146350875661</v>
      </c>
      <c r="Y319" s="5">
        <v>1.3799999999999999E-4</v>
      </c>
      <c r="Z319" s="5">
        <v>0.13566780000000001</v>
      </c>
      <c r="AA319" s="10">
        <f t="shared" si="269"/>
        <v>24.50544927536232</v>
      </c>
      <c r="AB319" s="10">
        <f t="shared" si="270"/>
        <v>0.21756255999999999</v>
      </c>
      <c r="AC319" s="5">
        <f t="shared" si="271"/>
        <v>0.56233520671216142</v>
      </c>
      <c r="AD319" s="5">
        <f t="shared" si="291"/>
        <v>1.03092492087994</v>
      </c>
      <c r="AE319" s="5">
        <f t="shared" si="272"/>
        <v>8.8276927106088525</v>
      </c>
      <c r="AG319" s="5">
        <v>32768</v>
      </c>
      <c r="AH319" s="5">
        <v>325729</v>
      </c>
      <c r="AI319" s="5">
        <v>1497134</v>
      </c>
      <c r="AJ319" s="10">
        <f t="shared" si="273"/>
        <v>2994268</v>
      </c>
      <c r="AK319" s="5">
        <v>347.39621</v>
      </c>
      <c r="AL319" s="10">
        <f t="shared" si="274"/>
        <v>2779.16968</v>
      </c>
      <c r="AM319" s="5">
        <f t="shared" si="275"/>
        <v>24.480187999999998</v>
      </c>
      <c r="AN319" s="5">
        <f t="shared" si="276"/>
        <v>13107200</v>
      </c>
      <c r="AO319" s="11">
        <f t="shared" si="277"/>
        <v>1077.3966129336875</v>
      </c>
      <c r="AP319" s="11">
        <f t="shared" si="278"/>
        <v>1.3333333333333333</v>
      </c>
      <c r="AQ319" s="6">
        <f t="shared" si="279"/>
        <v>0</v>
      </c>
      <c r="AR319" s="6">
        <f t="shared" si="280"/>
        <v>7.8764403261932745E-7</v>
      </c>
      <c r="AS319" s="5">
        <f t="shared" si="281"/>
        <v>7.8764403261932745E-7</v>
      </c>
      <c r="AT319" s="5">
        <f t="shared" si="282"/>
        <v>7.8764403261932745E-7</v>
      </c>
      <c r="AU319" s="6">
        <f t="shared" si="283"/>
        <v>1.1714736362998211E-2</v>
      </c>
      <c r="AV319" s="6">
        <f t="shared" si="284"/>
        <v>1.9002999424928991E-5</v>
      </c>
      <c r="AW319" s="6">
        <f t="shared" si="285"/>
        <v>0.46363767806301698</v>
      </c>
      <c r="AX319" s="5">
        <f t="shared" si="286"/>
        <v>0.47537141742544009</v>
      </c>
      <c r="AY319" s="5">
        <v>5.1900000000000004E-4</v>
      </c>
      <c r="AZ319" s="5">
        <v>0.47957870625000004</v>
      </c>
      <c r="BA319" s="10">
        <f t="shared" si="287"/>
        <v>5.7693025048169559</v>
      </c>
      <c r="BB319" s="10">
        <f t="shared" si="288"/>
        <v>4.2838838998073211E-2</v>
      </c>
      <c r="BC319" s="5">
        <f t="shared" si="289"/>
        <v>99.848238144003972</v>
      </c>
      <c r="BD319" s="5">
        <f t="shared" si="292"/>
        <v>99.848238144003972</v>
      </c>
      <c r="BE319" s="5">
        <f t="shared" si="290"/>
        <v>0.87728849711828738</v>
      </c>
    </row>
    <row r="320" spans="7:57">
      <c r="G320" s="5">
        <v>131072</v>
      </c>
      <c r="H320" s="5">
        <v>160000</v>
      </c>
      <c r="I320" s="5">
        <v>1750416</v>
      </c>
      <c r="J320" s="10">
        <f t="shared" si="256"/>
        <v>3500832</v>
      </c>
      <c r="K320" s="5">
        <v>579.23391000000004</v>
      </c>
      <c r="L320" s="10">
        <f t="shared" si="257"/>
        <v>4633.8712800000003</v>
      </c>
      <c r="M320" s="5">
        <f t="shared" si="258"/>
        <v>24.204992000000001</v>
      </c>
      <c r="N320" s="5">
        <f t="shared" si="259"/>
        <v>13107200</v>
      </c>
      <c r="O320" s="11">
        <f t="shared" si="260"/>
        <v>755.48753697793688</v>
      </c>
      <c r="P320" s="11">
        <f t="shared" ref="P320:P367" si="294">4/3</f>
        <v>1.3333333333333333</v>
      </c>
      <c r="Q320" s="6">
        <f t="shared" si="261"/>
        <v>1.4366267564836529E-4</v>
      </c>
      <c r="R320" s="6">
        <f t="shared" si="262"/>
        <v>7.9844047379678337E-7</v>
      </c>
      <c r="S320" s="5">
        <f t="shared" si="263"/>
        <v>1.4446111612216207E-4</v>
      </c>
      <c r="T320" s="5">
        <f t="shared" si="264"/>
        <v>1.4366267564836529E-4</v>
      </c>
      <c r="U320" s="6">
        <f t="shared" si="265"/>
        <v>0</v>
      </c>
      <c r="V320" s="6">
        <f t="shared" si="266"/>
        <v>5.6640407708786328E-5</v>
      </c>
      <c r="W320" s="6">
        <f t="shared" si="267"/>
        <v>0.10303799222073999</v>
      </c>
      <c r="X320" s="5">
        <f t="shared" si="268"/>
        <v>0.10309463262844877</v>
      </c>
      <c r="Y320" s="5">
        <v>1.15E-4</v>
      </c>
      <c r="Z320" s="5">
        <v>0.11560861538435001</v>
      </c>
      <c r="AA320" s="10">
        <f t="shared" si="269"/>
        <v>30.442017391304347</v>
      </c>
      <c r="AB320" s="10">
        <f t="shared" si="270"/>
        <v>0.32235626295652176</v>
      </c>
      <c r="AC320" s="5">
        <f t="shared" si="271"/>
        <v>24.924065781187206</v>
      </c>
      <c r="AD320" s="5">
        <f t="shared" si="291"/>
        <v>25.618361845358319</v>
      </c>
      <c r="AE320" s="5">
        <f t="shared" si="272"/>
        <v>10.824437879735441</v>
      </c>
      <c r="AG320" s="5">
        <v>65536</v>
      </c>
      <c r="AH320" s="5">
        <v>29957</v>
      </c>
      <c r="AI320" s="5">
        <v>1995041</v>
      </c>
      <c r="AJ320" s="10">
        <f t="shared" si="273"/>
        <v>3990082</v>
      </c>
      <c r="AK320" s="5">
        <v>267.64540099999999</v>
      </c>
      <c r="AL320" s="10">
        <f t="shared" si="274"/>
        <v>2141.1632079999999</v>
      </c>
      <c r="AM320" s="5">
        <f t="shared" si="275"/>
        <v>24.539632000000001</v>
      </c>
      <c r="AN320" s="5">
        <f t="shared" si="276"/>
        <v>13107200</v>
      </c>
      <c r="AO320" s="11">
        <f t="shared" si="277"/>
        <v>1863.5113778771786</v>
      </c>
      <c r="AP320" s="11">
        <f t="shared" si="278"/>
        <v>1.3333333333333333</v>
      </c>
      <c r="AQ320" s="6">
        <f t="shared" si="279"/>
        <v>0</v>
      </c>
      <c r="AR320" s="6">
        <f t="shared" si="280"/>
        <v>6.0682672086623212E-7</v>
      </c>
      <c r="AS320" s="5">
        <f t="shared" si="281"/>
        <v>6.0682672086623212E-7</v>
      </c>
      <c r="AT320" s="5">
        <f t="shared" si="282"/>
        <v>6.0682672086623212E-7</v>
      </c>
      <c r="AU320" s="6">
        <f t="shared" si="283"/>
        <v>1.5610746498558122E-2</v>
      </c>
      <c r="AV320" s="6">
        <f t="shared" si="284"/>
        <v>1.4640532207556004E-5</v>
      </c>
      <c r="AW320" s="6">
        <f t="shared" si="285"/>
        <v>0.14918591953087443</v>
      </c>
      <c r="AX320" s="5">
        <f t="shared" si="286"/>
        <v>0.16481130656164011</v>
      </c>
      <c r="AY320" s="5">
        <v>1.6699999999999999E-4</v>
      </c>
      <c r="AZ320" s="5">
        <v>0.15943489999999999</v>
      </c>
      <c r="BA320" s="10">
        <f t="shared" si="287"/>
        <v>23.892706586826346</v>
      </c>
      <c r="BB320" s="10">
        <f t="shared" si="288"/>
        <v>0.1025706925988024</v>
      </c>
      <c r="BC320" s="5">
        <f t="shared" si="289"/>
        <v>99.636630706068118</v>
      </c>
      <c r="BD320" s="5">
        <f t="shared" si="292"/>
        <v>99.636630706068118</v>
      </c>
      <c r="BE320" s="5">
        <f t="shared" si="290"/>
        <v>3.3721641633294364</v>
      </c>
    </row>
    <row r="321" spans="5:57">
      <c r="G321" s="5">
        <v>131072</v>
      </c>
      <c r="H321" s="5">
        <v>160000</v>
      </c>
      <c r="I321" s="5">
        <v>1750416</v>
      </c>
      <c r="J321" s="10">
        <f t="shared" si="256"/>
        <v>3500832</v>
      </c>
      <c r="K321" s="5">
        <v>567.31123400000001</v>
      </c>
      <c r="L321" s="10">
        <f t="shared" si="257"/>
        <v>4538.4898720000001</v>
      </c>
      <c r="M321" s="5">
        <f t="shared" si="258"/>
        <v>24.204992000000001</v>
      </c>
      <c r="N321" s="5">
        <f t="shared" si="259"/>
        <v>13107200</v>
      </c>
      <c r="O321" s="11">
        <f t="shared" si="260"/>
        <v>771.36494709357362</v>
      </c>
      <c r="P321" s="11">
        <f t="shared" si="294"/>
        <v>1.3333333333333333</v>
      </c>
      <c r="Q321" s="6">
        <f t="shared" si="261"/>
        <v>1.4366267564836529E-4</v>
      </c>
      <c r="R321" s="6">
        <f t="shared" si="262"/>
        <v>7.8200575388481284E-7</v>
      </c>
      <c r="S321" s="5">
        <f t="shared" si="263"/>
        <v>1.4444468140225011E-4</v>
      </c>
      <c r="T321" s="5">
        <f t="shared" si="264"/>
        <v>1.4366267564836529E-4</v>
      </c>
      <c r="U321" s="6">
        <f t="shared" si="265"/>
        <v>0</v>
      </c>
      <c r="V321" s="6">
        <f t="shared" si="266"/>
        <v>5.5474548428172448E-5</v>
      </c>
      <c r="W321" s="6">
        <f t="shared" si="267"/>
        <v>0.10303799222073999</v>
      </c>
      <c r="X321" s="5">
        <f t="shared" si="268"/>
        <v>0.10309346676916817</v>
      </c>
      <c r="Y321" s="5">
        <v>1.15E-4</v>
      </c>
      <c r="Z321" s="5">
        <v>0.11552811538435</v>
      </c>
      <c r="AA321" s="10">
        <f t="shared" si="269"/>
        <v>30.442017391304347</v>
      </c>
      <c r="AB321" s="10">
        <f t="shared" si="270"/>
        <v>0.31572103457391304</v>
      </c>
      <c r="AC321" s="5">
        <f t="shared" si="271"/>
        <v>24.924065781187206</v>
      </c>
      <c r="AD321" s="5">
        <f t="shared" si="291"/>
        <v>25.604070784565309</v>
      </c>
      <c r="AE321" s="5">
        <f t="shared" si="272"/>
        <v>10.763309497270901</v>
      </c>
      <c r="AG321" s="5">
        <v>131072</v>
      </c>
      <c r="AH321" s="5">
        <v>44609</v>
      </c>
      <c r="AI321" s="5">
        <v>1976076</v>
      </c>
      <c r="AJ321" s="10">
        <f t="shared" si="273"/>
        <v>3952152</v>
      </c>
      <c r="AK321" s="5">
        <v>386.13023399999997</v>
      </c>
      <c r="AL321" s="10">
        <f t="shared" si="274"/>
        <v>3089.0418719999998</v>
      </c>
      <c r="AM321" s="5">
        <f t="shared" si="275"/>
        <v>24.605091999999999</v>
      </c>
      <c r="AN321" s="5">
        <f t="shared" si="276"/>
        <v>13107200</v>
      </c>
      <c r="AO321" s="11">
        <f t="shared" si="277"/>
        <v>1279.4103038302876</v>
      </c>
      <c r="AP321" s="11">
        <f t="shared" si="278"/>
        <v>1.3333333333333333</v>
      </c>
      <c r="AQ321" s="6">
        <f t="shared" si="279"/>
        <v>0</v>
      </c>
      <c r="AR321" s="6">
        <f t="shared" si="280"/>
        <v>8.754648607824608E-7</v>
      </c>
      <c r="AS321" s="5">
        <f t="shared" si="281"/>
        <v>8.754648607824608E-7</v>
      </c>
      <c r="AT321" s="5">
        <f t="shared" si="282"/>
        <v>8.754648607824608E-7</v>
      </c>
      <c r="AU321" s="6">
        <f t="shared" si="283"/>
        <v>1.5462349644886866E-2</v>
      </c>
      <c r="AV321" s="6">
        <f t="shared" si="284"/>
        <v>2.1121798118205423E-5</v>
      </c>
      <c r="AW321" s="6">
        <f t="shared" si="285"/>
        <v>0.11881273830901976</v>
      </c>
      <c r="AX321" s="5">
        <f t="shared" si="286"/>
        <v>0.13429620975202483</v>
      </c>
      <c r="AY321" s="5">
        <v>1.3300000000000001E-4</v>
      </c>
      <c r="AZ321" s="5">
        <v>0.12748227333328901</v>
      </c>
      <c r="BA321" s="10">
        <f t="shared" si="287"/>
        <v>29.715428571428571</v>
      </c>
      <c r="BB321" s="10">
        <f t="shared" si="288"/>
        <v>0.18580702989473682</v>
      </c>
      <c r="BC321" s="5">
        <f t="shared" si="289"/>
        <v>99.34175574377258</v>
      </c>
      <c r="BD321" s="5">
        <f t="shared" si="292"/>
        <v>99.34175574377258</v>
      </c>
      <c r="BE321" s="5">
        <f t="shared" si="290"/>
        <v>5.3450069884787004</v>
      </c>
    </row>
    <row r="322" spans="5:57">
      <c r="G322" s="5">
        <v>32768</v>
      </c>
      <c r="H322" s="5">
        <v>8140</v>
      </c>
      <c r="I322" s="5">
        <v>2016902</v>
      </c>
      <c r="J322" s="10">
        <f t="shared" si="256"/>
        <v>4033804</v>
      </c>
      <c r="K322" s="5">
        <v>537.86679100000003</v>
      </c>
      <c r="L322" s="10">
        <f t="shared" si="257"/>
        <v>4302.9343280000003</v>
      </c>
      <c r="M322" s="5">
        <f t="shared" si="258"/>
        <v>24.365624</v>
      </c>
      <c r="N322" s="5">
        <f t="shared" si="259"/>
        <v>13107200</v>
      </c>
      <c r="O322" s="11">
        <f t="shared" si="260"/>
        <v>937.45423297568857</v>
      </c>
      <c r="P322" s="11">
        <f t="shared" si="294"/>
        <v>1.3333333333333333</v>
      </c>
      <c r="Q322" s="6">
        <f t="shared" si="261"/>
        <v>1.6553410037416206E-4</v>
      </c>
      <c r="R322" s="6">
        <f t="shared" si="262"/>
        <v>7.4141829066187691E-7</v>
      </c>
      <c r="S322" s="5">
        <f t="shared" si="263"/>
        <v>1.6627551866482394E-4</v>
      </c>
      <c r="T322" s="5">
        <f t="shared" si="264"/>
        <v>1.6553410037416206E-4</v>
      </c>
      <c r="U322" s="6">
        <f t="shared" si="265"/>
        <v>0</v>
      </c>
      <c r="V322" s="6">
        <f t="shared" si="266"/>
        <v>5.2595322561927642E-5</v>
      </c>
      <c r="W322" s="6">
        <f t="shared" si="267"/>
        <v>0.33778541797581718</v>
      </c>
      <c r="X322" s="5">
        <f t="shared" si="268"/>
        <v>0.33783801329837909</v>
      </c>
      <c r="Y322" s="5">
        <v>3.77E-4</v>
      </c>
      <c r="Z322" s="5">
        <v>0.34820097</v>
      </c>
      <c r="AA322" s="10">
        <f t="shared" si="269"/>
        <v>10.699745358090185</v>
      </c>
      <c r="AB322" s="10">
        <f t="shared" si="270"/>
        <v>9.1308951257294435E-2</v>
      </c>
      <c r="AC322" s="5">
        <f t="shared" si="271"/>
        <v>56.091750563882748</v>
      </c>
      <c r="AD322" s="5">
        <f t="shared" si="291"/>
        <v>55.89508788731461</v>
      </c>
      <c r="AE322" s="5">
        <f t="shared" si="272"/>
        <v>2.9761423989200568</v>
      </c>
      <c r="AG322" s="5">
        <v>131072</v>
      </c>
      <c r="AH322" s="5">
        <v>28924</v>
      </c>
      <c r="AI322" s="5">
        <v>2017706</v>
      </c>
      <c r="AJ322" s="10">
        <f t="shared" si="273"/>
        <v>4035412</v>
      </c>
      <c r="AK322" s="5">
        <v>343.06374399999999</v>
      </c>
      <c r="AL322" s="10">
        <f t="shared" si="274"/>
        <v>2744.5099519999999</v>
      </c>
      <c r="AM322" s="5">
        <f t="shared" si="275"/>
        <v>24.790952000000001</v>
      </c>
      <c r="AN322" s="5">
        <f t="shared" si="276"/>
        <v>13107200</v>
      </c>
      <c r="AO322" s="11">
        <f t="shared" si="277"/>
        <v>1470.3579402433154</v>
      </c>
      <c r="AP322" s="11">
        <f t="shared" si="278"/>
        <v>1.3333333333333333</v>
      </c>
      <c r="AQ322" s="6">
        <f t="shared" si="279"/>
        <v>0</v>
      </c>
      <c r="AR322" s="6">
        <f t="shared" si="280"/>
        <v>7.7782112467388339E-7</v>
      </c>
      <c r="AS322" s="5">
        <f t="shared" si="281"/>
        <v>7.7782112467388339E-7</v>
      </c>
      <c r="AT322" s="5">
        <f t="shared" si="282"/>
        <v>7.7782112467388339E-7</v>
      </c>
      <c r="AU322" s="6">
        <f t="shared" si="283"/>
        <v>1.5788095018909241E-2</v>
      </c>
      <c r="AV322" s="6">
        <f t="shared" si="284"/>
        <v>1.8766008212772343E-5</v>
      </c>
      <c r="AW322" s="6">
        <f t="shared" si="285"/>
        <v>0.1027328188386261</v>
      </c>
      <c r="AX322" s="5">
        <f t="shared" si="286"/>
        <v>0.11853967986574812</v>
      </c>
      <c r="AY322" s="5">
        <v>1.15E-4</v>
      </c>
      <c r="AZ322" s="5">
        <v>0.110017846153855</v>
      </c>
      <c r="BA322" s="10">
        <f t="shared" si="287"/>
        <v>35.090539130434784</v>
      </c>
      <c r="BB322" s="10">
        <f t="shared" si="288"/>
        <v>0.19092243144347826</v>
      </c>
      <c r="BC322" s="5">
        <f t="shared" si="289"/>
        <v>99.323633804631413</v>
      </c>
      <c r="BD322" s="5">
        <f t="shared" si="292"/>
        <v>99.323633804631413</v>
      </c>
      <c r="BE322" s="5">
        <f t="shared" si="290"/>
        <v>7.7458648844803957</v>
      </c>
    </row>
    <row r="323" spans="5:57">
      <c r="G323" s="5">
        <v>32768</v>
      </c>
      <c r="H323" s="5">
        <v>326186</v>
      </c>
      <c r="I323" s="5">
        <v>1490996</v>
      </c>
      <c r="J323" s="10">
        <f t="shared" si="256"/>
        <v>2981992</v>
      </c>
      <c r="K323" s="5">
        <v>299.79070999999999</v>
      </c>
      <c r="L323" s="10">
        <f t="shared" si="257"/>
        <v>2398.3256799999999</v>
      </c>
      <c r="M323" s="5">
        <f t="shared" si="258"/>
        <v>24.415672000000001</v>
      </c>
      <c r="N323" s="5">
        <f t="shared" si="259"/>
        <v>13107200</v>
      </c>
      <c r="O323" s="11">
        <f t="shared" si="260"/>
        <v>1243.3640788935722</v>
      </c>
      <c r="P323" s="11">
        <f t="shared" si="294"/>
        <v>1.3333333333333333</v>
      </c>
      <c r="Q323" s="6">
        <f t="shared" si="261"/>
        <v>1.2237118190247922E-4</v>
      </c>
      <c r="R323" s="6">
        <f t="shared" si="262"/>
        <v>4.1324417027358439E-7</v>
      </c>
      <c r="S323" s="5">
        <f t="shared" si="263"/>
        <v>1.2278442607275281E-4</v>
      </c>
      <c r="T323" s="5">
        <f t="shared" si="264"/>
        <v>1.2237118190247922E-4</v>
      </c>
      <c r="U323" s="6">
        <f t="shared" si="265"/>
        <v>0</v>
      </c>
      <c r="V323" s="6">
        <f t="shared" si="266"/>
        <v>2.9315044835179839E-5</v>
      </c>
      <c r="W323" s="6">
        <f t="shared" si="267"/>
        <v>0.27775458772547301</v>
      </c>
      <c r="X323" s="5">
        <f t="shared" si="268"/>
        <v>0.27778390277030818</v>
      </c>
      <c r="Y323" s="5">
        <v>3.1E-4</v>
      </c>
      <c r="Z323" s="5">
        <v>0.29362166666676998</v>
      </c>
      <c r="AA323" s="10">
        <f t="shared" si="269"/>
        <v>9.6193290322580651</v>
      </c>
      <c r="AB323" s="10">
        <f t="shared" si="270"/>
        <v>6.1892275612903225E-2</v>
      </c>
      <c r="AC323" s="5">
        <f t="shared" si="271"/>
        <v>60.525425192748642</v>
      </c>
      <c r="AD323" s="5">
        <f t="shared" si="291"/>
        <v>60.392120621692648</v>
      </c>
      <c r="AE323" s="5">
        <f t="shared" si="272"/>
        <v>5.39393569836112</v>
      </c>
      <c r="AG323" s="5">
        <v>16384</v>
      </c>
      <c r="AH323" s="5">
        <v>76216</v>
      </c>
      <c r="AI323" s="5">
        <v>1977600</v>
      </c>
      <c r="AJ323" s="10">
        <f t="shared" si="273"/>
        <v>3955200</v>
      </c>
      <c r="AK323" s="5">
        <v>361.766479</v>
      </c>
      <c r="AL323" s="10">
        <f t="shared" si="274"/>
        <v>2894.131832</v>
      </c>
      <c r="AM323" s="5">
        <f t="shared" si="275"/>
        <v>25.255520000000001</v>
      </c>
      <c r="AN323" s="5">
        <f t="shared" si="276"/>
        <v>13107200</v>
      </c>
      <c r="AO323" s="11">
        <f t="shared" si="277"/>
        <v>1366.6274480892409</v>
      </c>
      <c r="AP323" s="11">
        <f t="shared" si="278"/>
        <v>1.3333333333333333</v>
      </c>
      <c r="AQ323" s="6">
        <f t="shared" si="279"/>
        <v>0</v>
      </c>
      <c r="AR323" s="6">
        <f t="shared" si="280"/>
        <v>8.202254376524581E-7</v>
      </c>
      <c r="AS323" s="5">
        <f t="shared" si="281"/>
        <v>8.202254376524581E-7</v>
      </c>
      <c r="AT323" s="5">
        <f t="shared" si="282"/>
        <v>8.202254376524581E-7</v>
      </c>
      <c r="AU323" s="6">
        <f t="shared" si="283"/>
        <v>1.547427460164906E-2</v>
      </c>
      <c r="AV323" s="6">
        <f t="shared" si="284"/>
        <v>1.9789070791519534E-5</v>
      </c>
      <c r="AW323" s="6">
        <f t="shared" si="285"/>
        <v>0.6315835036426839</v>
      </c>
      <c r="AX323" s="5">
        <f t="shared" si="286"/>
        <v>0.64707756731512445</v>
      </c>
      <c r="AY323" s="5">
        <v>7.0699999999999995E-4</v>
      </c>
      <c r="AZ323" s="5">
        <v>0.64772511999999993</v>
      </c>
      <c r="BA323" s="10">
        <f t="shared" si="287"/>
        <v>5.5943422913719951</v>
      </c>
      <c r="BB323" s="10">
        <f t="shared" si="288"/>
        <v>3.2748309272984444E-2</v>
      </c>
      <c r="BC323" s="5">
        <f t="shared" si="289"/>
        <v>99.883985086612086</v>
      </c>
      <c r="BD323" s="5">
        <f t="shared" si="292"/>
        <v>99.883985086612086</v>
      </c>
      <c r="BE323" s="5">
        <f t="shared" si="290"/>
        <v>9.9973378348439765E-2</v>
      </c>
    </row>
    <row r="324" spans="5:57">
      <c r="E324" s="5"/>
      <c r="F324" s="5"/>
      <c r="G324" s="5">
        <v>32768</v>
      </c>
      <c r="H324" s="5">
        <v>325729</v>
      </c>
      <c r="I324" s="5">
        <v>1497134</v>
      </c>
      <c r="J324" s="10">
        <f t="shared" si="256"/>
        <v>2994268</v>
      </c>
      <c r="K324" s="5">
        <v>344.38189699999998</v>
      </c>
      <c r="L324" s="10">
        <f t="shared" si="257"/>
        <v>2755.0551759999998</v>
      </c>
      <c r="M324" s="5">
        <f t="shared" si="258"/>
        <v>24.480187999999998</v>
      </c>
      <c r="N324" s="5">
        <f t="shared" si="259"/>
        <v>13107200</v>
      </c>
      <c r="O324" s="11">
        <f t="shared" si="260"/>
        <v>1086.8268723195981</v>
      </c>
      <c r="P324" s="11">
        <f t="shared" si="294"/>
        <v>1.3333333333333333</v>
      </c>
      <c r="Q324" s="6">
        <f t="shared" si="261"/>
        <v>1.2287494872312624E-4</v>
      </c>
      <c r="R324" s="6">
        <f t="shared" si="262"/>
        <v>4.7471054484312739E-7</v>
      </c>
      <c r="S324" s="5">
        <f t="shared" si="263"/>
        <v>1.2334965926796937E-4</v>
      </c>
      <c r="T324" s="5">
        <f t="shared" si="264"/>
        <v>1.2287494872312624E-4</v>
      </c>
      <c r="U324" s="6">
        <f t="shared" si="265"/>
        <v>0</v>
      </c>
      <c r="V324" s="6">
        <f t="shared" si="266"/>
        <v>3.3675395581735288E-5</v>
      </c>
      <c r="W324" s="6">
        <f t="shared" si="267"/>
        <v>0.4390314451144573</v>
      </c>
      <c r="X324" s="5">
        <f t="shared" si="268"/>
        <v>0.43906512051003904</v>
      </c>
      <c r="Y324" s="5">
        <v>4.8999999999999998E-4</v>
      </c>
      <c r="Z324" s="5">
        <v>0.45206350000021001</v>
      </c>
      <c r="AA324" s="10">
        <f t="shared" si="269"/>
        <v>6.1107510204081628</v>
      </c>
      <c r="AB324" s="10">
        <f t="shared" si="270"/>
        <v>4.498049266938775E-2</v>
      </c>
      <c r="AC324" s="5">
        <f t="shared" si="271"/>
        <v>74.923479852423213</v>
      </c>
      <c r="AD324" s="5">
        <f t="shared" si="291"/>
        <v>74.826600149394011</v>
      </c>
      <c r="AE324" s="5">
        <f t="shared" si="272"/>
        <v>2.8753437271898585</v>
      </c>
      <c r="AG324" s="5">
        <v>65536</v>
      </c>
      <c r="AH324" s="5">
        <v>29067</v>
      </c>
      <c r="AI324" s="5">
        <v>2081063</v>
      </c>
      <c r="AJ324" s="10">
        <f t="shared" si="273"/>
        <v>4162126</v>
      </c>
      <c r="AK324" s="5">
        <v>170.56852699999999</v>
      </c>
      <c r="AL324" s="10">
        <f t="shared" si="274"/>
        <v>1364.5482159999999</v>
      </c>
      <c r="AM324" s="5">
        <f t="shared" si="275"/>
        <v>25.554096000000001</v>
      </c>
      <c r="AN324" s="5">
        <f t="shared" si="276"/>
        <v>13107200</v>
      </c>
      <c r="AO324" s="11">
        <f t="shared" si="277"/>
        <v>3050.1860991037347</v>
      </c>
      <c r="AP324" s="11">
        <f t="shared" si="278"/>
        <v>1.3333333333333333</v>
      </c>
      <c r="AQ324" s="6">
        <f t="shared" si="279"/>
        <v>0</v>
      </c>
      <c r="AR324" s="6">
        <f t="shared" si="280"/>
        <v>3.8672639072319938E-7</v>
      </c>
      <c r="AS324" s="5">
        <f t="shared" si="281"/>
        <v>3.8672639072319938E-7</v>
      </c>
      <c r="AT324" s="5">
        <f t="shared" si="282"/>
        <v>3.8672639072319938E-7</v>
      </c>
      <c r="AU324" s="6">
        <f t="shared" si="283"/>
        <v>1.6283849274540654E-2</v>
      </c>
      <c r="AV324" s="6">
        <f t="shared" si="284"/>
        <v>9.3303079515230894E-6</v>
      </c>
      <c r="AW324" s="6">
        <f t="shared" si="285"/>
        <v>0.25638538266683208</v>
      </c>
      <c r="AX324" s="5">
        <f t="shared" si="286"/>
        <v>0.27267856224932424</v>
      </c>
      <c r="AY324" s="5">
        <v>2.8699999999999998E-4</v>
      </c>
      <c r="AZ324" s="5">
        <v>0.26972766470593301</v>
      </c>
      <c r="BA324" s="10">
        <f t="shared" si="287"/>
        <v>14.502181184668991</v>
      </c>
      <c r="BB324" s="10">
        <f t="shared" si="288"/>
        <v>3.8036187205574917E-2</v>
      </c>
      <c r="BC324" s="5">
        <f t="shared" si="289"/>
        <v>99.865252128667876</v>
      </c>
      <c r="BD324" s="5">
        <f t="shared" si="292"/>
        <v>99.865252128667876</v>
      </c>
      <c r="BE324" s="5">
        <f t="shared" si="290"/>
        <v>1.0940285070900702</v>
      </c>
    </row>
    <row r="325" spans="5:57">
      <c r="E325" s="5"/>
      <c r="F325" s="5"/>
      <c r="G325" s="5">
        <v>65536</v>
      </c>
      <c r="H325" s="5">
        <v>29957</v>
      </c>
      <c r="I325" s="5">
        <v>1995041</v>
      </c>
      <c r="J325" s="10">
        <f t="shared" si="256"/>
        <v>3990082</v>
      </c>
      <c r="K325" s="5">
        <v>354.47908000000001</v>
      </c>
      <c r="L325" s="10">
        <f t="shared" si="257"/>
        <v>2835.8326400000001</v>
      </c>
      <c r="M325" s="5">
        <f t="shared" si="258"/>
        <v>24.539632000000001</v>
      </c>
      <c r="N325" s="5">
        <f t="shared" si="259"/>
        <v>13107200</v>
      </c>
      <c r="O325" s="11">
        <f t="shared" si="260"/>
        <v>1407.023088640379</v>
      </c>
      <c r="P325" s="11">
        <f t="shared" si="294"/>
        <v>1.3333333333333333</v>
      </c>
      <c r="Q325" s="6">
        <f t="shared" si="261"/>
        <v>1.6373989273874915E-4</v>
      </c>
      <c r="R325" s="6">
        <f t="shared" si="262"/>
        <v>4.8862892814104727E-7</v>
      </c>
      <c r="S325" s="5">
        <f t="shared" si="263"/>
        <v>1.642285216668902E-4</v>
      </c>
      <c r="T325" s="5">
        <f t="shared" si="264"/>
        <v>1.6373989273874915E-4</v>
      </c>
      <c r="U325" s="6">
        <f t="shared" si="265"/>
        <v>0</v>
      </c>
      <c r="V325" s="6">
        <f t="shared" si="266"/>
        <v>3.4662748966881937E-5</v>
      </c>
      <c r="W325" s="6">
        <f t="shared" si="267"/>
        <v>0.15052506689638537</v>
      </c>
      <c r="X325" s="5">
        <f t="shared" si="268"/>
        <v>0.15055972964535225</v>
      </c>
      <c r="Y325" s="5">
        <v>1.6799999999999999E-4</v>
      </c>
      <c r="Z325" s="5">
        <v>0.15920239999994398</v>
      </c>
      <c r="AA325" s="10">
        <f t="shared" si="269"/>
        <v>23.750488095238097</v>
      </c>
      <c r="AB325" s="10">
        <f t="shared" si="270"/>
        <v>0.13503964952380954</v>
      </c>
      <c r="AC325" s="5">
        <f t="shared" si="271"/>
        <v>2.5357781316969299</v>
      </c>
      <c r="AD325" s="5">
        <f t="shared" si="291"/>
        <v>2.244927579232018</v>
      </c>
      <c r="AE325" s="5">
        <f t="shared" si="272"/>
        <v>5.4287311966369707</v>
      </c>
      <c r="AG325" s="5">
        <v>131072</v>
      </c>
      <c r="AH325" s="5">
        <v>60740</v>
      </c>
      <c r="AI325" s="5">
        <v>2035281</v>
      </c>
      <c r="AJ325" s="10">
        <f t="shared" si="273"/>
        <v>4070562</v>
      </c>
      <c r="AK325" s="5">
        <v>341.29445600000003</v>
      </c>
      <c r="AL325" s="10">
        <f t="shared" si="274"/>
        <v>2730.3556480000002</v>
      </c>
      <c r="AM325" s="5">
        <f t="shared" si="275"/>
        <v>25.638172000000001</v>
      </c>
      <c r="AN325" s="5">
        <f t="shared" si="276"/>
        <v>13107200</v>
      </c>
      <c r="AO325" s="11">
        <f t="shared" si="277"/>
        <v>1490.8541321280647</v>
      </c>
      <c r="AP325" s="11">
        <f t="shared" si="278"/>
        <v>1.3333333333333333</v>
      </c>
      <c r="AQ325" s="6">
        <f t="shared" si="279"/>
        <v>0</v>
      </c>
      <c r="AR325" s="6">
        <f t="shared" si="280"/>
        <v>7.7380965565070393E-7</v>
      </c>
      <c r="AS325" s="5">
        <f t="shared" si="281"/>
        <v>7.7380965565070393E-7</v>
      </c>
      <c r="AT325" s="5">
        <f t="shared" si="282"/>
        <v>7.7380965565070393E-7</v>
      </c>
      <c r="AU325" s="6">
        <f t="shared" si="283"/>
        <v>1.5925615435638602E-2</v>
      </c>
      <c r="AV325" s="6">
        <f t="shared" si="284"/>
        <v>1.8669225985797177E-5</v>
      </c>
      <c r="AW325" s="6">
        <f t="shared" si="285"/>
        <v>0.11702608059008714</v>
      </c>
      <c r="AX325" s="5">
        <f t="shared" si="286"/>
        <v>0.13297036525171155</v>
      </c>
      <c r="AY325" s="5">
        <v>1.3100000000000001E-4</v>
      </c>
      <c r="AZ325" s="5">
        <v>0.12870226000000001</v>
      </c>
      <c r="BA325" s="10">
        <f t="shared" si="287"/>
        <v>31.072992366412212</v>
      </c>
      <c r="BB325" s="10">
        <f t="shared" si="288"/>
        <v>0.16673927621374046</v>
      </c>
      <c r="BC325" s="5">
        <f t="shared" si="289"/>
        <v>99.409305606373493</v>
      </c>
      <c r="BD325" s="5">
        <f t="shared" si="292"/>
        <v>99.409305606373493</v>
      </c>
      <c r="BE325" s="5">
        <f t="shared" si="290"/>
        <v>3.316262862603605</v>
      </c>
    </row>
    <row r="326" spans="5:57">
      <c r="E326" s="3"/>
      <c r="F326" s="3"/>
      <c r="G326" s="5">
        <v>131072</v>
      </c>
      <c r="H326" s="5">
        <v>44609</v>
      </c>
      <c r="I326" s="5">
        <v>1976076</v>
      </c>
      <c r="J326" s="10">
        <f t="shared" si="256"/>
        <v>3952152</v>
      </c>
      <c r="K326" s="5">
        <v>369.01947000000001</v>
      </c>
      <c r="L326" s="10">
        <f t="shared" si="257"/>
        <v>2952.1557600000001</v>
      </c>
      <c r="M326" s="5">
        <f t="shared" si="258"/>
        <v>24.605091999999999</v>
      </c>
      <c r="N326" s="5">
        <f t="shared" si="259"/>
        <v>13107200</v>
      </c>
      <c r="O326" s="11">
        <f t="shared" si="260"/>
        <v>1338.734240770548</v>
      </c>
      <c r="P326" s="11">
        <f t="shared" si="294"/>
        <v>1.3333333333333333</v>
      </c>
      <c r="Q326" s="6">
        <f t="shared" si="261"/>
        <v>1.6218336980724531E-4</v>
      </c>
      <c r="R326" s="6">
        <f t="shared" si="262"/>
        <v>5.0867201553693198E-7</v>
      </c>
      <c r="S326" s="5">
        <f t="shared" si="263"/>
        <v>1.6269204182278225E-4</v>
      </c>
      <c r="T326" s="5">
        <f t="shared" si="264"/>
        <v>1.6218336980724531E-4</v>
      </c>
      <c r="U326" s="6">
        <f t="shared" si="265"/>
        <v>0</v>
      </c>
      <c r="V326" s="6">
        <f t="shared" si="266"/>
        <v>3.6084581500555182E-5</v>
      </c>
      <c r="W326" s="6">
        <f t="shared" si="267"/>
        <v>0.12006166050068834</v>
      </c>
      <c r="X326" s="5">
        <f t="shared" si="268"/>
        <v>0.1200977450821889</v>
      </c>
      <c r="Y326" s="5">
        <v>1.34E-4</v>
      </c>
      <c r="Z326" s="5">
        <v>0.12717186250000001</v>
      </c>
      <c r="AA326" s="10">
        <f t="shared" si="269"/>
        <v>29.493671641791043</v>
      </c>
      <c r="AB326" s="10">
        <f t="shared" si="270"/>
        <v>0.17624810507462688</v>
      </c>
      <c r="AC326" s="5">
        <f t="shared" si="271"/>
        <v>21.032365527795001</v>
      </c>
      <c r="AD326" s="5">
        <f t="shared" si="291"/>
        <v>21.411971509538986</v>
      </c>
      <c r="AE326" s="5">
        <f t="shared" si="272"/>
        <v>5.5626435586811578</v>
      </c>
      <c r="AG326" s="5">
        <v>131072</v>
      </c>
      <c r="AH326" s="5">
        <v>46772</v>
      </c>
      <c r="AI326" s="5">
        <v>2089294</v>
      </c>
      <c r="AJ326" s="10">
        <f t="shared" si="273"/>
        <v>4178588</v>
      </c>
      <c r="AK326" s="5">
        <v>342.22030599999999</v>
      </c>
      <c r="AL326" s="10">
        <f t="shared" si="274"/>
        <v>2737.7624479999999</v>
      </c>
      <c r="AM326" s="5">
        <f t="shared" si="275"/>
        <v>26.006968000000001</v>
      </c>
      <c r="AN326" s="5">
        <f t="shared" si="276"/>
        <v>13107200</v>
      </c>
      <c r="AO326" s="11">
        <f t="shared" si="277"/>
        <v>1526.2785137010544</v>
      </c>
      <c r="AP326" s="11">
        <f t="shared" si="278"/>
        <v>1.3333333333333333</v>
      </c>
      <c r="AQ326" s="6">
        <f t="shared" si="279"/>
        <v>0</v>
      </c>
      <c r="AR326" s="6">
        <f t="shared" si="280"/>
        <v>7.7590881564902571E-7</v>
      </c>
      <c r="AS326" s="5">
        <f t="shared" si="281"/>
        <v>7.7590881564902571E-7</v>
      </c>
      <c r="AT326" s="5">
        <f t="shared" si="282"/>
        <v>7.7590881564902571E-7</v>
      </c>
      <c r="AU326" s="6">
        <f t="shared" si="283"/>
        <v>1.6348254995741187E-2</v>
      </c>
      <c r="AV326" s="6">
        <f t="shared" si="284"/>
        <v>1.8719871118101788E-5</v>
      </c>
      <c r="AW326" s="6">
        <f t="shared" si="285"/>
        <v>0.10094616111969347</v>
      </c>
      <c r="AX326" s="5">
        <f t="shared" si="286"/>
        <v>0.11731313598655276</v>
      </c>
      <c r="AY326" s="5">
        <v>1.13E-4</v>
      </c>
      <c r="AZ326" s="5">
        <v>0.10998289999999999</v>
      </c>
      <c r="BA326" s="10">
        <f t="shared" si="287"/>
        <v>36.978654867256637</v>
      </c>
      <c r="BB326" s="10">
        <f t="shared" si="288"/>
        <v>0.19382389012389381</v>
      </c>
      <c r="BC326" s="5">
        <f t="shared" si="289"/>
        <v>99.31335503039908</v>
      </c>
      <c r="BD326" s="5">
        <f t="shared" si="292"/>
        <v>99.31335503039908</v>
      </c>
      <c r="BE326" s="5">
        <f t="shared" si="290"/>
        <v>6.6648869838427256</v>
      </c>
    </row>
    <row r="327" spans="5:57">
      <c r="E327" s="3"/>
      <c r="F327" s="3"/>
      <c r="G327" s="5">
        <v>65536</v>
      </c>
      <c r="H327" s="5">
        <v>29920</v>
      </c>
      <c r="I327" s="5">
        <v>2033200</v>
      </c>
      <c r="J327" s="10">
        <f t="shared" si="256"/>
        <v>4066400</v>
      </c>
      <c r="K327" s="5">
        <v>370.98867799999999</v>
      </c>
      <c r="L327" s="10">
        <f t="shared" si="257"/>
        <v>2967.9094239999999</v>
      </c>
      <c r="M327" s="5">
        <f t="shared" si="258"/>
        <v>24.9968</v>
      </c>
      <c r="N327" s="5">
        <f t="shared" si="259"/>
        <v>13107200</v>
      </c>
      <c r="O327" s="11">
        <f t="shared" si="260"/>
        <v>1370.1226752801335</v>
      </c>
      <c r="P327" s="11">
        <f t="shared" si="294"/>
        <v>1.3333333333333333</v>
      </c>
      <c r="Q327" s="6">
        <f t="shared" si="261"/>
        <v>1.6687173342123035E-4</v>
      </c>
      <c r="R327" s="6">
        <f t="shared" si="262"/>
        <v>5.113864549738849E-7</v>
      </c>
      <c r="S327" s="5">
        <f t="shared" si="263"/>
        <v>1.6738311987620424E-4</v>
      </c>
      <c r="T327" s="5">
        <f t="shared" si="264"/>
        <v>1.6687173342123035E-4</v>
      </c>
      <c r="U327" s="6">
        <f t="shared" si="265"/>
        <v>0</v>
      </c>
      <c r="V327" s="6">
        <f t="shared" si="266"/>
        <v>3.627714057221485E-5</v>
      </c>
      <c r="W327" s="6">
        <f t="shared" si="267"/>
        <v>0.21503580985197912</v>
      </c>
      <c r="X327" s="5">
        <f t="shared" si="268"/>
        <v>0.21507208699255134</v>
      </c>
      <c r="Y327" s="5">
        <v>2.4000000000000001E-4</v>
      </c>
      <c r="Z327" s="5">
        <v>0.22202228571432001</v>
      </c>
      <c r="AA327" s="10">
        <f t="shared" si="269"/>
        <v>16.943333333333332</v>
      </c>
      <c r="AB327" s="10">
        <f t="shared" si="270"/>
        <v>9.8930314133333322E-2</v>
      </c>
      <c r="AC327" s="5">
        <f t="shared" si="271"/>
        <v>30.47011107448736</v>
      </c>
      <c r="AD327" s="5">
        <f t="shared" si="291"/>
        <v>30.257033384914898</v>
      </c>
      <c r="AE327" s="5">
        <f t="shared" si="272"/>
        <v>3.1304058956998606</v>
      </c>
      <c r="AG327" s="5">
        <v>65536</v>
      </c>
      <c r="AH327" s="5">
        <v>256000</v>
      </c>
      <c r="AI327" s="5">
        <v>1766400</v>
      </c>
      <c r="AJ327" s="10">
        <f t="shared" si="273"/>
        <v>3532800</v>
      </c>
      <c r="AK327" s="5">
        <v>417.766052</v>
      </c>
      <c r="AL327" s="10">
        <f t="shared" si="274"/>
        <v>3342.128416</v>
      </c>
      <c r="AM327" s="5">
        <f t="shared" si="275"/>
        <v>26.316800000000001</v>
      </c>
      <c r="AN327" s="5">
        <f t="shared" si="276"/>
        <v>13107200</v>
      </c>
      <c r="AO327" s="11">
        <f t="shared" si="277"/>
        <v>1057.0509448671048</v>
      </c>
      <c r="AP327" s="11"/>
      <c r="AQ327" s="6">
        <f t="shared" si="279"/>
        <v>0</v>
      </c>
      <c r="AR327" s="6">
        <f t="shared" si="280"/>
        <v>9.4719207756680953E-7</v>
      </c>
      <c r="AS327" s="5">
        <f t="shared" si="281"/>
        <v>9.4719207756680953E-7</v>
      </c>
      <c r="AT327" s="5">
        <f t="shared" si="282"/>
        <v>9.4719207756680953E-7</v>
      </c>
      <c r="AU327" s="6">
        <f t="shared" si="283"/>
        <v>1.3821682168463238E-2</v>
      </c>
      <c r="AV327" s="6">
        <f t="shared" si="284"/>
        <v>2.2852316223918664E-5</v>
      </c>
      <c r="AW327" s="6">
        <f t="shared" si="285"/>
        <v>0.14471927523354286</v>
      </c>
      <c r="AX327" s="5">
        <f t="shared" si="286"/>
        <v>0.15856380971823003</v>
      </c>
      <c r="AY327" s="5">
        <v>1.6200000000000001E-4</v>
      </c>
      <c r="AZ327" s="5">
        <v>0.15880140000007201</v>
      </c>
      <c r="BA327" s="10">
        <f t="shared" si="287"/>
        <v>21.807407407407407</v>
      </c>
      <c r="BB327" s="10">
        <f t="shared" si="288"/>
        <v>0.16504337856790122</v>
      </c>
      <c r="BC327" s="5">
        <f t="shared" si="289"/>
        <v>99.415313532366184</v>
      </c>
      <c r="BD327" s="5">
        <f t="shared" si="292"/>
        <v>99.415313532366184</v>
      </c>
      <c r="BE327" s="5">
        <f t="shared" si="290"/>
        <v>0.14961472747839027</v>
      </c>
    </row>
    <row r="328" spans="5:57">
      <c r="E328" s="3"/>
      <c r="F328" s="3"/>
      <c r="G328" s="5">
        <v>16384</v>
      </c>
      <c r="H328" s="5">
        <v>76216</v>
      </c>
      <c r="I328" s="5">
        <v>1977600</v>
      </c>
      <c r="J328" s="10">
        <f t="shared" si="256"/>
        <v>3955200</v>
      </c>
      <c r="K328" s="5">
        <v>468.09491000000003</v>
      </c>
      <c r="L328" s="10">
        <f t="shared" si="257"/>
        <v>3744.7592800000002</v>
      </c>
      <c r="M328" s="5">
        <f t="shared" si="258"/>
        <v>25.255520000000001</v>
      </c>
      <c r="N328" s="5">
        <f t="shared" si="259"/>
        <v>13107200</v>
      </c>
      <c r="O328" s="11">
        <f t="shared" si="260"/>
        <v>1056.1960607518674</v>
      </c>
      <c r="P328" s="11">
        <f t="shared" si="294"/>
        <v>1.3333333333333333</v>
      </c>
      <c r="Q328" s="6">
        <f t="shared" si="261"/>
        <v>1.623084497412085E-4</v>
      </c>
      <c r="R328" s="6">
        <f t="shared" si="262"/>
        <v>6.4524178448437636E-7</v>
      </c>
      <c r="S328" s="5">
        <f t="shared" si="263"/>
        <v>1.6295369152569288E-4</v>
      </c>
      <c r="T328" s="5">
        <f t="shared" si="264"/>
        <v>1.623084497412085E-4</v>
      </c>
      <c r="U328" s="6">
        <f t="shared" si="265"/>
        <v>0</v>
      </c>
      <c r="V328" s="6">
        <f t="shared" si="266"/>
        <v>4.5772676790983528E-5</v>
      </c>
      <c r="W328" s="6">
        <f t="shared" si="267"/>
        <v>0.63883555176858786</v>
      </c>
      <c r="X328" s="5">
        <f t="shared" si="268"/>
        <v>0.63888132444537882</v>
      </c>
      <c r="Y328" s="5">
        <v>7.1299999999999998E-4</v>
      </c>
      <c r="Z328" s="5">
        <v>0.6555559666664289</v>
      </c>
      <c r="AA328" s="10">
        <f t="shared" si="269"/>
        <v>5.5472650771388503</v>
      </c>
      <c r="AB328" s="10">
        <f t="shared" si="270"/>
        <v>4.2016934417952317E-2</v>
      </c>
      <c r="AC328" s="5">
        <f t="shared" si="271"/>
        <v>77.235841551022659</v>
      </c>
      <c r="AD328" s="5">
        <f t="shared" si="291"/>
        <v>77.145344807055693</v>
      </c>
      <c r="AE328" s="5">
        <f t="shared" si="272"/>
        <v>2.5435878962161529</v>
      </c>
      <c r="AG328" s="5">
        <v>32768</v>
      </c>
      <c r="AH328" s="5">
        <v>31802</v>
      </c>
      <c r="AI328" s="5">
        <v>2164149</v>
      </c>
      <c r="AJ328" s="10">
        <f t="shared" si="273"/>
        <v>4328298</v>
      </c>
      <c r="AK328" s="5">
        <v>338.92626999999999</v>
      </c>
      <c r="AL328" s="10">
        <f t="shared" si="274"/>
        <v>2711.4101599999999</v>
      </c>
      <c r="AM328" s="5">
        <f t="shared" si="275"/>
        <v>26.605827999999999</v>
      </c>
      <c r="AN328" s="5">
        <f t="shared" si="276"/>
        <v>13107200</v>
      </c>
      <c r="AO328" s="11">
        <f t="shared" si="277"/>
        <v>1596.3272779061949</v>
      </c>
      <c r="AP328" s="11">
        <f>4/3</f>
        <v>1.3333333333333333</v>
      </c>
      <c r="AQ328" s="6">
        <f t="shared" si="279"/>
        <v>0</v>
      </c>
      <c r="AR328" s="6">
        <f t="shared" si="280"/>
        <v>7.6844031793964293E-7</v>
      </c>
      <c r="AS328" s="5">
        <f t="shared" si="281"/>
        <v>7.6844031793964293E-7</v>
      </c>
      <c r="AT328" s="5">
        <f t="shared" si="282"/>
        <v>7.6844031793964293E-7</v>
      </c>
      <c r="AU328" s="6">
        <f t="shared" si="283"/>
        <v>1.6933978511773973E-2</v>
      </c>
      <c r="AV328" s="6">
        <f t="shared" si="284"/>
        <v>1.8539683302541864E-5</v>
      </c>
      <c r="AW328" s="6">
        <f t="shared" si="285"/>
        <v>0.54225061769605254</v>
      </c>
      <c r="AX328" s="5">
        <f t="shared" si="286"/>
        <v>0.55920313589112902</v>
      </c>
      <c r="AY328" s="5">
        <v>6.0700000000000001E-4</v>
      </c>
      <c r="AZ328" s="5">
        <v>0.55753287222249204</v>
      </c>
      <c r="BA328" s="10">
        <f t="shared" si="287"/>
        <v>7.1306392092257003</v>
      </c>
      <c r="BB328" s="10">
        <f t="shared" si="288"/>
        <v>3.5735224514003294E-2</v>
      </c>
      <c r="BC328" s="5">
        <f t="shared" si="289"/>
        <v>99.873403572003355</v>
      </c>
      <c r="BD328" s="5">
        <f t="shared" si="292"/>
        <v>99.873403572003355</v>
      </c>
      <c r="BE328" s="5">
        <f t="shared" si="290"/>
        <v>0.29958119993513854</v>
      </c>
    </row>
    <row r="329" spans="5:57">
      <c r="E329" s="3"/>
      <c r="F329" s="3"/>
      <c r="G329" s="5">
        <v>65536</v>
      </c>
      <c r="H329" s="5">
        <v>29067</v>
      </c>
      <c r="I329" s="5">
        <v>2081063</v>
      </c>
      <c r="J329" s="10">
        <f t="shared" si="256"/>
        <v>4162126</v>
      </c>
      <c r="K329" s="5">
        <v>204.05517599999999</v>
      </c>
      <c r="L329" s="10">
        <f t="shared" si="257"/>
        <v>1632.4414079999999</v>
      </c>
      <c r="M329" s="5">
        <f t="shared" si="258"/>
        <v>25.554096000000001</v>
      </c>
      <c r="N329" s="5">
        <f t="shared" si="259"/>
        <v>13107200</v>
      </c>
      <c r="O329" s="11">
        <f t="shared" si="260"/>
        <v>2549.6327032645327</v>
      </c>
      <c r="P329" s="11">
        <f t="shared" si="294"/>
        <v>1.3333333333333333</v>
      </c>
      <c r="Q329" s="6">
        <f t="shared" si="261"/>
        <v>1.708000148380808E-4</v>
      </c>
      <c r="R329" s="6">
        <f t="shared" si="262"/>
        <v>2.8127826875005642E-7</v>
      </c>
      <c r="S329" s="5">
        <f t="shared" si="263"/>
        <v>1.7108129310683086E-4</v>
      </c>
      <c r="T329" s="5">
        <f t="shared" si="264"/>
        <v>1.708000148380808E-4</v>
      </c>
      <c r="U329" s="6">
        <f t="shared" si="265"/>
        <v>0</v>
      </c>
      <c r="V329" s="6">
        <f t="shared" si="266"/>
        <v>1.9953542367241844E-5</v>
      </c>
      <c r="W329" s="6">
        <f t="shared" si="267"/>
        <v>0.25893895436342479</v>
      </c>
      <c r="X329" s="5">
        <f t="shared" si="268"/>
        <v>0.25895890790579201</v>
      </c>
      <c r="Y329" s="5">
        <v>2.8899999999999998E-4</v>
      </c>
      <c r="Z329" s="5">
        <v>0.27131490000001696</v>
      </c>
      <c r="AA329" s="10">
        <f t="shared" si="269"/>
        <v>14.401820069204152</v>
      </c>
      <c r="AB329" s="10">
        <f t="shared" si="270"/>
        <v>4.518868949480969E-2</v>
      </c>
      <c r="AC329" s="5">
        <f t="shared" si="271"/>
        <v>40.899648844954733</v>
      </c>
      <c r="AD329" s="5">
        <f t="shared" si="291"/>
        <v>40.802320724279973</v>
      </c>
      <c r="AE329" s="5">
        <f t="shared" si="272"/>
        <v>4.5541148290138773</v>
      </c>
      <c r="AG329" s="5">
        <v>131072</v>
      </c>
      <c r="AH329" s="5">
        <v>37164</v>
      </c>
      <c r="AI329" s="5">
        <v>2173340</v>
      </c>
      <c r="AJ329" s="10">
        <f t="shared" si="273"/>
        <v>4346680</v>
      </c>
      <c r="AK329" s="5">
        <v>323.33969100000002</v>
      </c>
      <c r="AL329" s="10">
        <f t="shared" si="274"/>
        <v>2586.7175280000001</v>
      </c>
      <c r="AM329" s="5">
        <f t="shared" si="275"/>
        <v>26.823360000000001</v>
      </c>
      <c r="AN329" s="5">
        <f t="shared" si="276"/>
        <v>13107200</v>
      </c>
      <c r="AO329" s="11">
        <f t="shared" si="277"/>
        <v>1680.3844845636349</v>
      </c>
      <c r="AP329" s="11">
        <f>4/3</f>
        <v>1.3333333333333333</v>
      </c>
      <c r="AQ329" s="6">
        <f t="shared" si="279"/>
        <v>0</v>
      </c>
      <c r="AR329" s="6">
        <f t="shared" si="280"/>
        <v>7.3310119913261934E-7</v>
      </c>
      <c r="AS329" s="5">
        <f t="shared" si="281"/>
        <v>7.3310119913261934E-7</v>
      </c>
      <c r="AT329" s="5">
        <f t="shared" si="282"/>
        <v>7.3310119913261934E-7</v>
      </c>
      <c r="AU329" s="6">
        <f t="shared" si="283"/>
        <v>1.7005896016761713E-2</v>
      </c>
      <c r="AV329" s="6">
        <f t="shared" si="284"/>
        <v>1.7687078284848641E-5</v>
      </c>
      <c r="AW329" s="6">
        <f t="shared" si="285"/>
        <v>0.11702608059008714</v>
      </c>
      <c r="AX329" s="5">
        <f t="shared" si="286"/>
        <v>0.13404966368513371</v>
      </c>
      <c r="AY329" s="5">
        <v>1.3100000000000001E-4</v>
      </c>
      <c r="AZ329" s="5">
        <v>0.12514168000000001</v>
      </c>
      <c r="BA329" s="10">
        <f t="shared" si="287"/>
        <v>33.18076335877862</v>
      </c>
      <c r="BB329" s="10">
        <f t="shared" si="288"/>
        <v>0.15796748262595417</v>
      </c>
      <c r="BC329" s="5">
        <f t="shared" si="289"/>
        <v>99.440380764020901</v>
      </c>
      <c r="BD329" s="5">
        <f t="shared" si="292"/>
        <v>99.440380764020901</v>
      </c>
      <c r="BE329" s="5">
        <f t="shared" si="290"/>
        <v>7.1183187608906229</v>
      </c>
    </row>
    <row r="330" spans="5:57">
      <c r="E330" s="3"/>
      <c r="F330" s="3"/>
      <c r="G330" s="5">
        <v>131072</v>
      </c>
      <c r="H330" s="5">
        <v>60740</v>
      </c>
      <c r="I330" s="5">
        <v>2035281</v>
      </c>
      <c r="J330" s="10">
        <f t="shared" si="256"/>
        <v>4070562</v>
      </c>
      <c r="K330" s="5">
        <v>424.68705</v>
      </c>
      <c r="L330" s="10">
        <f t="shared" si="257"/>
        <v>3397.4964</v>
      </c>
      <c r="M330" s="5">
        <f t="shared" si="258"/>
        <v>25.638172000000001</v>
      </c>
      <c r="N330" s="5">
        <f t="shared" si="259"/>
        <v>13107200</v>
      </c>
      <c r="O330" s="11">
        <f t="shared" si="260"/>
        <v>1198.106346779352</v>
      </c>
      <c r="P330" s="11">
        <f t="shared" si="294"/>
        <v>1.3333333333333333</v>
      </c>
      <c r="Q330" s="6">
        <f t="shared" si="261"/>
        <v>1.6704252826544122E-4</v>
      </c>
      <c r="R330" s="6">
        <f t="shared" si="262"/>
        <v>5.8540655780556455E-7</v>
      </c>
      <c r="S330" s="5">
        <f t="shared" si="263"/>
        <v>1.6762793482324678E-4</v>
      </c>
      <c r="T330" s="5">
        <f t="shared" si="264"/>
        <v>1.6704252826544122E-4</v>
      </c>
      <c r="U330" s="6">
        <f t="shared" si="265"/>
        <v>0</v>
      </c>
      <c r="V330" s="6">
        <f t="shared" si="266"/>
        <v>4.1528037715612547E-5</v>
      </c>
      <c r="W330" s="6">
        <f t="shared" si="267"/>
        <v>0.11558174779543876</v>
      </c>
      <c r="X330" s="5">
        <f t="shared" si="268"/>
        <v>0.11562327583315436</v>
      </c>
      <c r="Y330" s="5">
        <v>1.2899999999999999E-4</v>
      </c>
      <c r="Z330" s="5">
        <v>0.126369260000043</v>
      </c>
      <c r="AA330" s="10">
        <f t="shared" si="269"/>
        <v>31.554744186046513</v>
      </c>
      <c r="AB330" s="10">
        <f t="shared" si="270"/>
        <v>0.21069745116279071</v>
      </c>
      <c r="AC330" s="5">
        <f t="shared" si="271"/>
        <v>29.490331988714129</v>
      </c>
      <c r="AD330" s="5">
        <f t="shared" si="291"/>
        <v>29.944135521896737</v>
      </c>
      <c r="AE330" s="5">
        <f t="shared" si="272"/>
        <v>8.5036378047042334</v>
      </c>
      <c r="AG330" s="5">
        <v>65536</v>
      </c>
      <c r="AH330" s="5">
        <v>130228</v>
      </c>
      <c r="AI330" s="5">
        <v>2032536</v>
      </c>
      <c r="AJ330" s="10">
        <f t="shared" si="273"/>
        <v>4065072</v>
      </c>
      <c r="AK330" s="5">
        <v>355.23585500000002</v>
      </c>
      <c r="AL330" s="10">
        <f t="shared" si="274"/>
        <v>2841.8868400000001</v>
      </c>
      <c r="AM330" s="5">
        <f t="shared" si="275"/>
        <v>26.994992</v>
      </c>
      <c r="AN330" s="5">
        <f t="shared" si="276"/>
        <v>13107200</v>
      </c>
      <c r="AO330" s="11">
        <f t="shared" si="277"/>
        <v>1430.4130420618717</v>
      </c>
      <c r="AP330" s="11">
        <f>4/3</f>
        <v>1.3333333333333333</v>
      </c>
      <c r="AQ330" s="6">
        <f t="shared" si="279"/>
        <v>0</v>
      </c>
      <c r="AR330" s="6">
        <f t="shared" si="280"/>
        <v>8.0541869286131444E-7</v>
      </c>
      <c r="AS330" s="5">
        <f t="shared" si="281"/>
        <v>8.0541869286131444E-7</v>
      </c>
      <c r="AT330" s="5">
        <f t="shared" si="282"/>
        <v>8.0541869286131444E-7</v>
      </c>
      <c r="AU330" s="6">
        <f t="shared" si="283"/>
        <v>1.5904136428872055E-2</v>
      </c>
      <c r="AV330" s="6">
        <f t="shared" si="284"/>
        <v>1.9431837636568225E-5</v>
      </c>
      <c r="AW330" s="6">
        <f t="shared" si="285"/>
        <v>0.1661591678607344</v>
      </c>
      <c r="AX330" s="5">
        <f t="shared" si="286"/>
        <v>0.18208273612724302</v>
      </c>
      <c r="AY330" s="5">
        <v>1.8599999999999999E-4</v>
      </c>
      <c r="AZ330" s="5">
        <v>0.17998661999999999</v>
      </c>
      <c r="BA330" s="10">
        <f t="shared" si="287"/>
        <v>21.855225806451614</v>
      </c>
      <c r="BB330" s="10">
        <f t="shared" si="288"/>
        <v>0.12223169204301075</v>
      </c>
      <c r="BC330" s="5">
        <f t="shared" si="289"/>
        <v>99.566979197386388</v>
      </c>
      <c r="BD330" s="5">
        <f t="shared" si="292"/>
        <v>99.566979197386388</v>
      </c>
      <c r="BE330" s="5">
        <f t="shared" si="290"/>
        <v>1.1645955278470317</v>
      </c>
    </row>
    <row r="331" spans="5:57">
      <c r="E331" s="3"/>
      <c r="F331" s="3"/>
      <c r="G331" s="5">
        <v>131072</v>
      </c>
      <c r="H331" s="5">
        <v>46772</v>
      </c>
      <c r="I331" s="5">
        <v>2089294</v>
      </c>
      <c r="J331" s="10">
        <f t="shared" si="256"/>
        <v>4178588</v>
      </c>
      <c r="K331" s="5">
        <v>501.39007600000002</v>
      </c>
      <c r="L331" s="10">
        <f t="shared" si="257"/>
        <v>4011.1206080000002</v>
      </c>
      <c r="M331" s="5">
        <f t="shared" si="258"/>
        <v>26.006968000000001</v>
      </c>
      <c r="N331" s="5">
        <f t="shared" si="259"/>
        <v>13107200</v>
      </c>
      <c r="O331" s="11">
        <f t="shared" si="260"/>
        <v>1041.7507745007701</v>
      </c>
      <c r="P331" s="11">
        <f t="shared" si="294"/>
        <v>1.3333333333333333</v>
      </c>
      <c r="Q331" s="6">
        <f t="shared" si="261"/>
        <v>1.7147556138430849E-4</v>
      </c>
      <c r="R331" s="6">
        <f t="shared" si="262"/>
        <v>6.9113724684807421E-7</v>
      </c>
      <c r="S331" s="5">
        <f t="shared" si="263"/>
        <v>1.7216669863115655E-4</v>
      </c>
      <c r="T331" s="5">
        <f t="shared" si="264"/>
        <v>1.7147556138430849E-4</v>
      </c>
      <c r="U331" s="6">
        <f t="shared" si="265"/>
        <v>0</v>
      </c>
      <c r="V331" s="6">
        <f t="shared" si="266"/>
        <v>4.9028445737542131E-5</v>
      </c>
      <c r="W331" s="6">
        <f t="shared" si="267"/>
        <v>0.10035004459759024</v>
      </c>
      <c r="X331" s="5">
        <f t="shared" si="268"/>
        <v>0.10039907304332778</v>
      </c>
      <c r="Y331" s="5">
        <v>1.12E-4</v>
      </c>
      <c r="Z331" s="5">
        <v>0.10849009230774399</v>
      </c>
      <c r="AA331" s="10">
        <f t="shared" si="269"/>
        <v>37.308821428571427</v>
      </c>
      <c r="AB331" s="10">
        <f t="shared" si="270"/>
        <v>0.28650861485714285</v>
      </c>
      <c r="AC331" s="5">
        <f t="shared" si="271"/>
        <v>53.103179807418286</v>
      </c>
      <c r="AD331" s="5">
        <f t="shared" si="291"/>
        <v>53.720266634961213</v>
      </c>
      <c r="AE331" s="5">
        <f t="shared" si="272"/>
        <v>7.4578416261875375</v>
      </c>
      <c r="AG331" s="5">
        <v>32768</v>
      </c>
      <c r="AH331" s="5">
        <v>466316</v>
      </c>
      <c r="AI331" s="5">
        <v>1500397</v>
      </c>
      <c r="AJ331" s="10">
        <f t="shared" si="273"/>
        <v>3000794</v>
      </c>
      <c r="AK331" s="5">
        <v>331.30410799999999</v>
      </c>
      <c r="AL331" s="10">
        <f t="shared" si="274"/>
        <v>2650.4328639999999</v>
      </c>
      <c r="AM331" s="5">
        <f t="shared" si="275"/>
        <v>27.331084000000001</v>
      </c>
      <c r="AN331" s="5">
        <f t="shared" si="276"/>
        <v>13107200</v>
      </c>
      <c r="AO331" s="11">
        <f t="shared" si="277"/>
        <v>1132.1901568452631</v>
      </c>
      <c r="AP331" s="11"/>
      <c r="AQ331" s="6">
        <f t="shared" si="279"/>
        <v>0</v>
      </c>
      <c r="AR331" s="6">
        <f t="shared" si="280"/>
        <v>7.5115875227443951E-7</v>
      </c>
      <c r="AS331" s="5">
        <f t="shared" si="281"/>
        <v>7.5115875227443951E-7</v>
      </c>
      <c r="AT331" s="5">
        <f t="shared" si="282"/>
        <v>7.5115875227443951E-7</v>
      </c>
      <c r="AU331" s="6">
        <f t="shared" si="283"/>
        <v>1.1740268603099941E-2</v>
      </c>
      <c r="AV331" s="6">
        <f t="shared" si="284"/>
        <v>1.8122741678156513E-5</v>
      </c>
      <c r="AW331" s="6">
        <f t="shared" si="285"/>
        <v>0.35286489948919403</v>
      </c>
      <c r="AX331" s="5">
        <f t="shared" si="286"/>
        <v>0.3646232908339721</v>
      </c>
      <c r="AY331" s="5">
        <v>3.9500000000000001E-4</v>
      </c>
      <c r="AZ331" s="5">
        <v>0.37292309090905501</v>
      </c>
      <c r="BA331" s="10">
        <f t="shared" si="287"/>
        <v>7.5969468354430383</v>
      </c>
      <c r="BB331" s="10">
        <f t="shared" si="288"/>
        <v>5.3679652941772148E-2</v>
      </c>
      <c r="BC331" s="5">
        <f t="shared" si="289"/>
        <v>99.809833227272293</v>
      </c>
      <c r="BD331" s="5">
        <f t="shared" si="292"/>
        <v>99.809833227272293</v>
      </c>
      <c r="BE331" s="5">
        <f t="shared" si="290"/>
        <v>2.2256063723088109</v>
      </c>
    </row>
    <row r="332" spans="5:57">
      <c r="E332" s="3"/>
      <c r="F332" s="3"/>
      <c r="G332" s="5">
        <v>16384</v>
      </c>
      <c r="H332" s="5">
        <v>31802</v>
      </c>
      <c r="I332" s="5">
        <v>2164149</v>
      </c>
      <c r="J332" s="10">
        <f t="shared" si="256"/>
        <v>4328298</v>
      </c>
      <c r="K332" s="5">
        <v>396.07629400000002</v>
      </c>
      <c r="L332" s="10">
        <f t="shared" si="257"/>
        <v>3168.6103520000001</v>
      </c>
      <c r="M332" s="5">
        <f t="shared" si="258"/>
        <v>26.605827999999999</v>
      </c>
      <c r="N332" s="5">
        <f t="shared" si="259"/>
        <v>13107200</v>
      </c>
      <c r="O332" s="11">
        <f t="shared" si="260"/>
        <v>1365.9925074940234</v>
      </c>
      <c r="P332" s="11">
        <f t="shared" si="294"/>
        <v>1.3333333333333333</v>
      </c>
      <c r="Q332" s="6">
        <f t="shared" si="261"/>
        <v>1.7761916929560407E-4</v>
      </c>
      <c r="R332" s="6">
        <f t="shared" si="262"/>
        <v>5.4596828393737174E-7</v>
      </c>
      <c r="S332" s="5">
        <f t="shared" si="263"/>
        <v>1.7816513757954144E-4</v>
      </c>
      <c r="T332" s="5">
        <f t="shared" si="264"/>
        <v>1.7761916929560407E-4</v>
      </c>
      <c r="U332" s="6">
        <f t="shared" si="265"/>
        <v>0</v>
      </c>
      <c r="V332" s="6">
        <f t="shared" si="266"/>
        <v>3.8730333961188704E-5</v>
      </c>
      <c r="W332" s="6">
        <f t="shared" si="267"/>
        <v>0.55461319290989608</v>
      </c>
      <c r="X332" s="5">
        <f t="shared" si="268"/>
        <v>0.55465192324385726</v>
      </c>
      <c r="Y332" s="5">
        <v>6.1899999999999998E-4</v>
      </c>
      <c r="Z332" s="5">
        <v>0.56642368749999994</v>
      </c>
      <c r="AA332" s="10">
        <f t="shared" si="269"/>
        <v>6.9924038772213253</v>
      </c>
      <c r="AB332" s="10">
        <f t="shared" si="270"/>
        <v>4.0951345421647821E-2</v>
      </c>
      <c r="AC332" s="5">
        <f t="shared" si="271"/>
        <v>71.305465380354747</v>
      </c>
      <c r="AD332" s="5">
        <f t="shared" si="291"/>
        <v>71.217263718975531</v>
      </c>
      <c r="AE332" s="5">
        <f t="shared" si="272"/>
        <v>2.0782612937850842</v>
      </c>
      <c r="AG332" s="5">
        <v>16384</v>
      </c>
      <c r="AH332" s="5">
        <v>6001</v>
      </c>
      <c r="AI332" s="5">
        <v>2269501</v>
      </c>
      <c r="AJ332" s="10">
        <f t="shared" si="273"/>
        <v>4539002</v>
      </c>
      <c r="AK332" s="5">
        <v>241275.046936</v>
      </c>
      <c r="AL332" s="10">
        <f t="shared" si="274"/>
        <v>1930200.375488</v>
      </c>
      <c r="AM332" s="5">
        <f t="shared" si="275"/>
        <v>27.354032</v>
      </c>
      <c r="AN332" s="5">
        <f t="shared" si="276"/>
        <v>13107200</v>
      </c>
      <c r="AO332" s="11">
        <f t="shared" si="277"/>
        <v>2.3515703642179813</v>
      </c>
      <c r="AP332" s="11">
        <f t="shared" ref="AP332:AP348" si="295">4/3</f>
        <v>1.3333333333333333</v>
      </c>
      <c r="AQ332" s="6">
        <f t="shared" si="279"/>
        <v>0</v>
      </c>
      <c r="AR332" s="6">
        <f t="shared" si="280"/>
        <v>5.4703777838879862E-4</v>
      </c>
      <c r="AS332" s="5">
        <f t="shared" si="281"/>
        <v>5.4703777838879862E-4</v>
      </c>
      <c r="AT332" s="5">
        <f t="shared" si="282"/>
        <v>5.4703777838879862E-4</v>
      </c>
      <c r="AU332" s="6">
        <f t="shared" si="283"/>
        <v>1.7758334184221857E-2</v>
      </c>
      <c r="AV332" s="6">
        <f t="shared" si="284"/>
        <v>1.3198041447183673E-2</v>
      </c>
      <c r="AW332" s="6">
        <f t="shared" si="285"/>
        <v>0.82186255070900882</v>
      </c>
      <c r="AX332" s="5">
        <f t="shared" si="286"/>
        <v>0.85281892634041434</v>
      </c>
      <c r="AY332" s="5">
        <v>9.2000000000000003E-4</v>
      </c>
      <c r="AZ332" s="5">
        <v>0.88068769230748012</v>
      </c>
      <c r="BA332" s="10">
        <f t="shared" si="287"/>
        <v>4.9336978260869557</v>
      </c>
      <c r="BB332" s="10">
        <f t="shared" si="288"/>
        <v>16.784351091199998</v>
      </c>
      <c r="BC332" s="5">
        <f t="shared" si="289"/>
        <v>40.539371914261018</v>
      </c>
      <c r="BD332" s="5">
        <f t="shared" si="292"/>
        <v>40.539371914261018</v>
      </c>
      <c r="BE332" s="5">
        <f t="shared" si="290"/>
        <v>3.1644323192535064</v>
      </c>
    </row>
    <row r="333" spans="5:57">
      <c r="E333" s="3"/>
      <c r="F333" s="3"/>
      <c r="G333" s="5">
        <v>65536</v>
      </c>
      <c r="H333" s="5">
        <v>130228</v>
      </c>
      <c r="I333" s="5">
        <v>2032536</v>
      </c>
      <c r="J333" s="10">
        <f t="shared" si="256"/>
        <v>4065072</v>
      </c>
      <c r="K333" s="5">
        <v>363.610367</v>
      </c>
      <c r="L333" s="10">
        <f t="shared" si="257"/>
        <v>2908.882936</v>
      </c>
      <c r="M333" s="5">
        <f t="shared" si="258"/>
        <v>26.994992</v>
      </c>
      <c r="N333" s="5">
        <f t="shared" si="259"/>
        <v>13107200</v>
      </c>
      <c r="O333" s="11">
        <f t="shared" si="260"/>
        <v>1397.4684060644508</v>
      </c>
      <c r="P333" s="11">
        <f t="shared" si="294"/>
        <v>1.3333333333333333</v>
      </c>
      <c r="Q333" s="6">
        <f t="shared" si="261"/>
        <v>1.6681723665210201E-4</v>
      </c>
      <c r="R333" s="6">
        <f t="shared" si="262"/>
        <v>5.0121587961744548E-7</v>
      </c>
      <c r="S333" s="5">
        <f t="shared" si="263"/>
        <v>1.6731845253171944E-4</v>
      </c>
      <c r="T333" s="5">
        <f t="shared" si="264"/>
        <v>1.6681723665210201E-4</v>
      </c>
      <c r="U333" s="6">
        <f t="shared" si="265"/>
        <v>0</v>
      </c>
      <c r="V333" s="6">
        <f t="shared" si="266"/>
        <v>3.5555652178618863E-5</v>
      </c>
      <c r="W333" s="6">
        <f t="shared" si="267"/>
        <v>0.15858890976583459</v>
      </c>
      <c r="X333" s="5">
        <f t="shared" si="268"/>
        <v>0.1586244654180132</v>
      </c>
      <c r="Y333" s="5">
        <v>1.7699999999999999E-4</v>
      </c>
      <c r="Z333" s="5">
        <v>0.17144397</v>
      </c>
      <c r="AA333" s="10">
        <f t="shared" si="269"/>
        <v>22.966508474576273</v>
      </c>
      <c r="AB333" s="10">
        <f t="shared" si="270"/>
        <v>0.13147493496045198</v>
      </c>
      <c r="AC333" s="5">
        <f t="shared" si="271"/>
        <v>5.7529736428802183</v>
      </c>
      <c r="AD333" s="5">
        <f t="shared" si="291"/>
        <v>5.4698008295370357</v>
      </c>
      <c r="AE333" s="5">
        <f t="shared" si="272"/>
        <v>7.4773726844909172</v>
      </c>
      <c r="AG333" s="5">
        <v>32768</v>
      </c>
      <c r="AH333" s="5">
        <v>534388</v>
      </c>
      <c r="AI333" s="5">
        <v>1399171</v>
      </c>
      <c r="AJ333" s="10">
        <f t="shared" si="273"/>
        <v>2798342</v>
      </c>
      <c r="AK333" s="5">
        <v>302.63623000000001</v>
      </c>
      <c r="AL333" s="10">
        <f t="shared" si="274"/>
        <v>2421.0898400000001</v>
      </c>
      <c r="AM333" s="5">
        <f t="shared" si="275"/>
        <v>27.477812</v>
      </c>
      <c r="AN333" s="5">
        <f t="shared" si="276"/>
        <v>13107200</v>
      </c>
      <c r="AO333" s="11">
        <f t="shared" si="277"/>
        <v>1155.8191496107388</v>
      </c>
      <c r="AP333" s="11">
        <f t="shared" si="295"/>
        <v>1.3333333333333333</v>
      </c>
      <c r="AQ333" s="6">
        <f t="shared" si="279"/>
        <v>0</v>
      </c>
      <c r="AR333" s="6">
        <f t="shared" si="280"/>
        <v>6.8616068267961327E-7</v>
      </c>
      <c r="AS333" s="5">
        <f t="shared" si="281"/>
        <v>6.8616068267961327E-7</v>
      </c>
      <c r="AT333" s="5">
        <f t="shared" si="282"/>
        <v>6.8616068267961327E-7</v>
      </c>
      <c r="AU333" s="6">
        <f t="shared" si="283"/>
        <v>1.0948197951387498E-2</v>
      </c>
      <c r="AV333" s="6">
        <f t="shared" si="284"/>
        <v>1.6554573536230225E-5</v>
      </c>
      <c r="AW333" s="6">
        <f t="shared" si="285"/>
        <v>0.53510398682032212</v>
      </c>
      <c r="AX333" s="5">
        <f t="shared" si="286"/>
        <v>0.5460687393452458</v>
      </c>
      <c r="AY333" s="5">
        <v>5.9900000000000003E-4</v>
      </c>
      <c r="AZ333" s="5">
        <v>0.55856397647055311</v>
      </c>
      <c r="BA333" s="10">
        <f t="shared" si="287"/>
        <v>4.671689482470784</v>
      </c>
      <c r="BB333" s="10">
        <f t="shared" si="288"/>
        <v>3.2335089682804671E-2</v>
      </c>
      <c r="BC333" s="5">
        <f t="shared" si="289"/>
        <v>99.885448967833128</v>
      </c>
      <c r="BD333" s="5">
        <f t="shared" si="292"/>
        <v>99.885448967833128</v>
      </c>
      <c r="BE333" s="5">
        <f t="shared" si="290"/>
        <v>2.237028818840423</v>
      </c>
    </row>
    <row r="334" spans="5:57">
      <c r="E334" s="3"/>
      <c r="F334" s="3"/>
      <c r="G334" s="5">
        <v>32768</v>
      </c>
      <c r="H334" s="5">
        <v>466316</v>
      </c>
      <c r="I334" s="5">
        <v>1500397</v>
      </c>
      <c r="J334" s="10">
        <f t="shared" si="256"/>
        <v>3000794</v>
      </c>
      <c r="K334" s="5">
        <v>325.69476300000002</v>
      </c>
      <c r="L334" s="10">
        <f t="shared" si="257"/>
        <v>2605.5581040000002</v>
      </c>
      <c r="M334" s="5">
        <f t="shared" si="258"/>
        <v>27.331084000000001</v>
      </c>
      <c r="N334" s="5">
        <f t="shared" si="259"/>
        <v>13107200</v>
      </c>
      <c r="O334" s="11">
        <f t="shared" si="260"/>
        <v>1151.6895345351315</v>
      </c>
      <c r="P334" s="11">
        <f t="shared" si="294"/>
        <v>1.3333333333333333</v>
      </c>
      <c r="Q334" s="6">
        <f t="shared" si="261"/>
        <v>1.2314275438226132E-4</v>
      </c>
      <c r="R334" s="6">
        <f t="shared" si="262"/>
        <v>4.4895141046360886E-7</v>
      </c>
      <c r="S334" s="5">
        <f t="shared" si="263"/>
        <v>1.2359170579272493E-4</v>
      </c>
      <c r="T334" s="5">
        <f t="shared" si="264"/>
        <v>1.2314275438226132E-4</v>
      </c>
      <c r="U334" s="6">
        <f t="shared" si="265"/>
        <v>0</v>
      </c>
      <c r="V334" s="6">
        <f t="shared" si="266"/>
        <v>3.1848073544134416E-5</v>
      </c>
      <c r="W334" s="6">
        <f t="shared" si="267"/>
        <v>0.33688943543476724</v>
      </c>
      <c r="X334" s="5">
        <f t="shared" si="268"/>
        <v>0.33692128350831135</v>
      </c>
      <c r="Y334" s="5">
        <v>3.7599999999999998E-4</v>
      </c>
      <c r="Z334" s="5">
        <v>0.35300589090891998</v>
      </c>
      <c r="AA334" s="10">
        <f t="shared" si="269"/>
        <v>7.9808351063829797</v>
      </c>
      <c r="AB334" s="10">
        <f t="shared" si="270"/>
        <v>5.5437406468085107E-2</v>
      </c>
      <c r="AC334" s="5">
        <f t="shared" si="271"/>
        <v>67.249267451526237</v>
      </c>
      <c r="AD334" s="5">
        <f t="shared" si="291"/>
        <v>67.129865480658253</v>
      </c>
      <c r="AE334" s="5">
        <f t="shared" si="272"/>
        <v>4.5564699668875113</v>
      </c>
      <c r="AG334" s="5">
        <v>131072</v>
      </c>
      <c r="AH334" s="5">
        <v>103430</v>
      </c>
      <c r="AI334" s="5">
        <v>2121550</v>
      </c>
      <c r="AJ334" s="10">
        <f t="shared" si="273"/>
        <v>4243100</v>
      </c>
      <c r="AK334" s="5">
        <v>417.45665700000001</v>
      </c>
      <c r="AL334" s="10">
        <f t="shared" si="274"/>
        <v>3339.6532560000001</v>
      </c>
      <c r="AM334" s="5">
        <f t="shared" si="275"/>
        <v>27.527200000000001</v>
      </c>
      <c r="AN334" s="5">
        <f t="shared" si="276"/>
        <v>13107200</v>
      </c>
      <c r="AO334" s="11">
        <f t="shared" si="277"/>
        <v>1270.521121429859</v>
      </c>
      <c r="AP334" s="11">
        <f t="shared" si="295"/>
        <v>1.3333333333333333</v>
      </c>
      <c r="AQ334" s="6">
        <f t="shared" si="279"/>
        <v>0</v>
      </c>
      <c r="AR334" s="6">
        <f t="shared" si="280"/>
        <v>9.4649059286876901E-7</v>
      </c>
      <c r="AS334" s="5">
        <f t="shared" si="281"/>
        <v>9.4649059286876901E-7</v>
      </c>
      <c r="AT334" s="5">
        <f t="shared" si="282"/>
        <v>9.4649059286876901E-7</v>
      </c>
      <c r="AU334" s="6">
        <f t="shared" si="283"/>
        <v>1.6600650930991386E-2</v>
      </c>
      <c r="AV334" s="6">
        <f t="shared" si="284"/>
        <v>2.2835391937361029E-5</v>
      </c>
      <c r="AW334" s="6">
        <f t="shared" si="285"/>
        <v>0.12238605374688501</v>
      </c>
      <c r="AX334" s="5">
        <f t="shared" si="286"/>
        <v>0.13900954006981375</v>
      </c>
      <c r="AY334" s="5">
        <v>1.37E-4</v>
      </c>
      <c r="AZ334" s="5">
        <v>0.13478745</v>
      </c>
      <c r="BA334" s="10">
        <f t="shared" si="287"/>
        <v>30.971532846715327</v>
      </c>
      <c r="BB334" s="10">
        <f t="shared" si="288"/>
        <v>0.19501624852554744</v>
      </c>
      <c r="BC334" s="5">
        <f t="shared" si="289"/>
        <v>99.309130954110387</v>
      </c>
      <c r="BD334" s="5">
        <f t="shared" si="292"/>
        <v>99.309130954110387</v>
      </c>
      <c r="BE334" s="5">
        <f t="shared" si="290"/>
        <v>3.1324059248941571</v>
      </c>
    </row>
    <row r="335" spans="5:57">
      <c r="E335" s="3"/>
      <c r="F335" s="3"/>
      <c r="G335" s="5">
        <v>16384</v>
      </c>
      <c r="H335" s="5">
        <v>6001</v>
      </c>
      <c r="I335" s="5">
        <v>2269501</v>
      </c>
      <c r="J335" s="10">
        <f t="shared" si="256"/>
        <v>4539002</v>
      </c>
      <c r="K335" s="5">
        <v>255383.62457300001</v>
      </c>
      <c r="L335" s="10">
        <f t="shared" si="257"/>
        <v>2043068.9965840001</v>
      </c>
      <c r="M335" s="5">
        <f t="shared" si="258"/>
        <v>27.354032</v>
      </c>
      <c r="N335" s="5">
        <f t="shared" si="259"/>
        <v>13107200</v>
      </c>
      <c r="O335" s="11">
        <f t="shared" si="260"/>
        <v>2.2216586946349759</v>
      </c>
      <c r="P335" s="11">
        <f t="shared" si="294"/>
        <v>1.3333333333333333</v>
      </c>
      <c r="Q335" s="6">
        <f t="shared" si="261"/>
        <v>1.8626577113477064E-4</v>
      </c>
      <c r="R335" s="6">
        <f t="shared" si="262"/>
        <v>3.5203156908407857E-4</v>
      </c>
      <c r="S335" s="5">
        <f t="shared" si="263"/>
        <v>5.3829734021884927E-4</v>
      </c>
      <c r="T335" s="5">
        <f t="shared" si="264"/>
        <v>3.5203156908407857E-4</v>
      </c>
      <c r="U335" s="6">
        <f t="shared" si="265"/>
        <v>0</v>
      </c>
      <c r="V335" s="6">
        <f t="shared" si="266"/>
        <v>2.4972696467239534E-2</v>
      </c>
      <c r="W335" s="6">
        <f t="shared" si="267"/>
        <v>0.87985485531101448</v>
      </c>
      <c r="X335" s="5">
        <f t="shared" si="268"/>
        <v>0.90482755177825402</v>
      </c>
      <c r="Y335" s="5">
        <v>9.8200000000000002E-4</v>
      </c>
      <c r="Z335" s="5">
        <v>0.94302161428557407</v>
      </c>
      <c r="AA335" s="10">
        <f t="shared" si="269"/>
        <v>4.6222016293279022</v>
      </c>
      <c r="AB335" s="10">
        <f t="shared" si="270"/>
        <v>16.644146611682281</v>
      </c>
      <c r="AC335" s="5">
        <f t="shared" si="271"/>
        <v>64.151571376366746</v>
      </c>
      <c r="AD335" s="5">
        <f t="shared" si="291"/>
        <v>45.183570242479711</v>
      </c>
      <c r="AE335" s="5">
        <f t="shared" si="272"/>
        <v>4.0501789066898084</v>
      </c>
      <c r="AG335" s="5">
        <v>65536</v>
      </c>
      <c r="AH335" s="5">
        <v>156317</v>
      </c>
      <c r="AI335" s="5">
        <v>2065176</v>
      </c>
      <c r="AJ335" s="10">
        <f t="shared" si="273"/>
        <v>4130352</v>
      </c>
      <c r="AK335" s="5">
        <v>310.83377100000001</v>
      </c>
      <c r="AL335" s="10">
        <f t="shared" si="274"/>
        <v>2486.6701680000001</v>
      </c>
      <c r="AM335" s="5">
        <f t="shared" si="275"/>
        <v>27.908452</v>
      </c>
      <c r="AN335" s="5">
        <f t="shared" si="276"/>
        <v>13107200</v>
      </c>
      <c r="AO335" s="11">
        <f t="shared" si="277"/>
        <v>1660.9971250517692</v>
      </c>
      <c r="AP335" s="11">
        <f t="shared" si="295"/>
        <v>1.3333333333333333</v>
      </c>
      <c r="AQ335" s="6">
        <f t="shared" si="279"/>
        <v>0</v>
      </c>
      <c r="AR335" s="6">
        <f t="shared" si="280"/>
        <v>7.0474679290459891E-7</v>
      </c>
      <c r="AS335" s="5">
        <f t="shared" si="281"/>
        <v>7.0474679290459891E-7</v>
      </c>
      <c r="AT335" s="5">
        <f t="shared" si="282"/>
        <v>7.0474679290459891E-7</v>
      </c>
      <c r="AU335" s="6">
        <f t="shared" si="283"/>
        <v>1.6159537077637134E-2</v>
      </c>
      <c r="AV335" s="6">
        <f t="shared" si="284"/>
        <v>1.700298909870522E-5</v>
      </c>
      <c r="AW335" s="6">
        <f t="shared" si="285"/>
        <v>0.15990586584447017</v>
      </c>
      <c r="AX335" s="5">
        <f t="shared" si="286"/>
        <v>0.176082405911206</v>
      </c>
      <c r="AY335" s="5">
        <v>1.7899999999999999E-4</v>
      </c>
      <c r="AZ335" s="5">
        <v>0.16961323999999997</v>
      </c>
      <c r="BA335" s="10">
        <f t="shared" si="287"/>
        <v>23.074592178770949</v>
      </c>
      <c r="BB335" s="10">
        <f t="shared" si="288"/>
        <v>0.11113609689385477</v>
      </c>
      <c r="BC335" s="5">
        <f t="shared" si="289"/>
        <v>99.606286707874531</v>
      </c>
      <c r="BD335" s="5">
        <f t="shared" si="292"/>
        <v>99.606286707874531</v>
      </c>
      <c r="BE335" s="5">
        <f t="shared" si="290"/>
        <v>3.8140689436779978</v>
      </c>
    </row>
    <row r="336" spans="5:57">
      <c r="E336" s="3"/>
      <c r="F336" s="3"/>
      <c r="G336" s="5">
        <v>32768</v>
      </c>
      <c r="H336" s="5">
        <v>534388</v>
      </c>
      <c r="I336" s="5">
        <v>1399171</v>
      </c>
      <c r="J336" s="10">
        <f t="shared" si="256"/>
        <v>2798342</v>
      </c>
      <c r="K336" s="5">
        <v>297.97610500000002</v>
      </c>
      <c r="L336" s="10">
        <f t="shared" si="257"/>
        <v>2383.8088400000001</v>
      </c>
      <c r="M336" s="5">
        <f t="shared" si="258"/>
        <v>27.477812</v>
      </c>
      <c r="N336" s="5">
        <f t="shared" si="259"/>
        <v>13107200</v>
      </c>
      <c r="O336" s="11">
        <f t="shared" si="260"/>
        <v>1173.8953027793957</v>
      </c>
      <c r="P336" s="11">
        <f t="shared" si="294"/>
        <v>1.3333333333333333</v>
      </c>
      <c r="Q336" s="6">
        <f t="shared" si="261"/>
        <v>1.1483478758740718E-4</v>
      </c>
      <c r="R336" s="6">
        <f t="shared" si="262"/>
        <v>4.1074284213836868E-7</v>
      </c>
      <c r="S336" s="5">
        <f t="shared" si="263"/>
        <v>1.1524553042954554E-4</v>
      </c>
      <c r="T336" s="5">
        <f t="shared" si="264"/>
        <v>1.1483478758740718E-4</v>
      </c>
      <c r="U336" s="6">
        <f t="shared" si="265"/>
        <v>0</v>
      </c>
      <c r="V336" s="6">
        <f t="shared" si="266"/>
        <v>2.9137603623165163E-5</v>
      </c>
      <c r="W336" s="6">
        <f t="shared" si="267"/>
        <v>0.50981406585740041</v>
      </c>
      <c r="X336" s="5">
        <f t="shared" si="268"/>
        <v>0.50984320346102363</v>
      </c>
      <c r="Y336" s="5">
        <v>5.6899999999999995E-4</v>
      </c>
      <c r="Z336" s="5">
        <v>0.52659171874999999</v>
      </c>
      <c r="AA336" s="10">
        <f t="shared" si="269"/>
        <v>4.9180000000000001</v>
      </c>
      <c r="AB336" s="10">
        <f t="shared" si="270"/>
        <v>3.3515765764499127E-2</v>
      </c>
      <c r="AC336" s="5">
        <f t="shared" si="271"/>
        <v>79.818139264076066</v>
      </c>
      <c r="AD336" s="5">
        <f t="shared" si="291"/>
        <v>79.745952472839093</v>
      </c>
      <c r="AE336" s="5">
        <f t="shared" si="272"/>
        <v>3.1805504516351384</v>
      </c>
      <c r="AG336" s="5">
        <v>131072</v>
      </c>
      <c r="AH336" s="5">
        <v>67024</v>
      </c>
      <c r="AI336" s="5">
        <v>2216736</v>
      </c>
      <c r="AJ336" s="10">
        <f t="shared" si="273"/>
        <v>4433472</v>
      </c>
      <c r="AK336" s="5">
        <v>353.20828999999998</v>
      </c>
      <c r="AL336" s="10">
        <f t="shared" si="274"/>
        <v>2825.6663199999998</v>
      </c>
      <c r="AM336" s="5">
        <f t="shared" si="275"/>
        <v>27.941312</v>
      </c>
      <c r="AN336" s="5">
        <f t="shared" si="276"/>
        <v>13107200</v>
      </c>
      <c r="AO336" s="11">
        <f t="shared" si="277"/>
        <v>1569.0005463914792</v>
      </c>
      <c r="AP336" s="11">
        <f t="shared" si="295"/>
        <v>1.3333333333333333</v>
      </c>
      <c r="AQ336" s="6">
        <f t="shared" si="279"/>
        <v>0</v>
      </c>
      <c r="AR336" s="6">
        <f t="shared" si="280"/>
        <v>8.0082163789344977E-7</v>
      </c>
      <c r="AS336" s="5">
        <f t="shared" si="281"/>
        <v>8.0082163789344977E-7</v>
      </c>
      <c r="AT336" s="5">
        <f t="shared" si="282"/>
        <v>8.0082163789344977E-7</v>
      </c>
      <c r="AU336" s="6">
        <f t="shared" si="283"/>
        <v>1.7345459943042641E-2</v>
      </c>
      <c r="AV336" s="6">
        <f t="shared" si="284"/>
        <v>1.9320927340428244E-5</v>
      </c>
      <c r="AW336" s="6">
        <f t="shared" si="285"/>
        <v>0.11881273830901976</v>
      </c>
      <c r="AX336" s="5">
        <f t="shared" si="286"/>
        <v>0.13617751917940282</v>
      </c>
      <c r="AY336" s="5">
        <v>1.3300000000000001E-4</v>
      </c>
      <c r="AZ336" s="5">
        <v>0.13194680624999999</v>
      </c>
      <c r="BA336" s="10">
        <f t="shared" si="287"/>
        <v>33.334375939849622</v>
      </c>
      <c r="BB336" s="10">
        <f t="shared" si="288"/>
        <v>0.16996489142857141</v>
      </c>
      <c r="BC336" s="5">
        <f t="shared" si="289"/>
        <v>99.39787846774928</v>
      </c>
      <c r="BD336" s="5">
        <f t="shared" si="292"/>
        <v>99.39787846774928</v>
      </c>
      <c r="BE336" s="5">
        <f t="shared" si="290"/>
        <v>3.2063776681239906</v>
      </c>
    </row>
    <row r="337" spans="5:57">
      <c r="E337" s="3"/>
      <c r="F337" s="3"/>
      <c r="G337" s="5">
        <v>131072</v>
      </c>
      <c r="H337" s="5">
        <v>103430</v>
      </c>
      <c r="I337" s="5">
        <v>2121550</v>
      </c>
      <c r="J337" s="10">
        <f t="shared" si="256"/>
        <v>4243100</v>
      </c>
      <c r="K337" s="5">
        <v>531.90563999999995</v>
      </c>
      <c r="L337" s="10">
        <f t="shared" si="257"/>
        <v>4255.2451199999996</v>
      </c>
      <c r="M337" s="5">
        <f t="shared" si="258"/>
        <v>27.527200000000001</v>
      </c>
      <c r="N337" s="5">
        <f t="shared" si="259"/>
        <v>13107200</v>
      </c>
      <c r="O337" s="11">
        <f t="shared" si="260"/>
        <v>997.14584714687373</v>
      </c>
      <c r="P337" s="11">
        <f t="shared" si="294"/>
        <v>1.3333333333333333</v>
      </c>
      <c r="Q337" s="6">
        <f t="shared" si="261"/>
        <v>1.7412292250630103E-4</v>
      </c>
      <c r="R337" s="6">
        <f t="shared" si="262"/>
        <v>7.3320118847458567E-7</v>
      </c>
      <c r="S337" s="5">
        <f t="shared" si="263"/>
        <v>1.7485612369477562E-4</v>
      </c>
      <c r="T337" s="5">
        <f t="shared" si="264"/>
        <v>1.7412292250630103E-4</v>
      </c>
      <c r="U337" s="6">
        <f t="shared" si="265"/>
        <v>0</v>
      </c>
      <c r="V337" s="6">
        <f t="shared" si="266"/>
        <v>5.2012411207422093E-5</v>
      </c>
      <c r="W337" s="6">
        <f t="shared" si="267"/>
        <v>0.1173737128775386</v>
      </c>
      <c r="X337" s="5">
        <f t="shared" si="268"/>
        <v>0.11742572528874602</v>
      </c>
      <c r="Y337" s="5">
        <v>1.3100000000000001E-4</v>
      </c>
      <c r="Z337" s="5">
        <v>0.12985855333337701</v>
      </c>
      <c r="AA337" s="10">
        <f t="shared" si="269"/>
        <v>32.390076335877858</v>
      </c>
      <c r="AB337" s="10">
        <f t="shared" si="270"/>
        <v>0.25986229740458011</v>
      </c>
      <c r="AC337" s="5">
        <f t="shared" si="271"/>
        <v>32.918261455191612</v>
      </c>
      <c r="AD337" s="5">
        <f t="shared" si="291"/>
        <v>33.477957018912676</v>
      </c>
      <c r="AE337" s="5">
        <f t="shared" si="272"/>
        <v>9.5741310260195451</v>
      </c>
      <c r="AG337" s="5">
        <v>65536</v>
      </c>
      <c r="AH337" s="5">
        <v>321671</v>
      </c>
      <c r="AI337" s="5">
        <v>1827807</v>
      </c>
      <c r="AJ337" s="10">
        <f t="shared" si="273"/>
        <v>3655614</v>
      </c>
      <c r="AK337" s="5">
        <v>395.51910400000003</v>
      </c>
      <c r="AL337" s="10">
        <f t="shared" si="274"/>
        <v>3164.1528320000002</v>
      </c>
      <c r="AM337" s="5">
        <f t="shared" si="275"/>
        <v>28.367104000000001</v>
      </c>
      <c r="AN337" s="5">
        <f t="shared" si="276"/>
        <v>13107200</v>
      </c>
      <c r="AO337" s="11">
        <f t="shared" si="277"/>
        <v>1155.3215644420552</v>
      </c>
      <c r="AP337" s="11">
        <f t="shared" si="295"/>
        <v>1.3333333333333333</v>
      </c>
      <c r="AQ337" s="6">
        <f t="shared" si="279"/>
        <v>0</v>
      </c>
      <c r="AR337" s="6">
        <f t="shared" si="280"/>
        <v>8.9675204589175908E-7</v>
      </c>
      <c r="AS337" s="5">
        <f t="shared" si="281"/>
        <v>8.9675204589175908E-7</v>
      </c>
      <c r="AT337" s="5">
        <f t="shared" si="282"/>
        <v>8.9675204589175908E-7</v>
      </c>
      <c r="AU337" s="6">
        <f t="shared" si="283"/>
        <v>1.4302178113276883E-2</v>
      </c>
      <c r="AV337" s="6">
        <f t="shared" si="284"/>
        <v>2.1635380840396703E-5</v>
      </c>
      <c r="AW337" s="6">
        <f t="shared" si="285"/>
        <v>0.21618558399084797</v>
      </c>
      <c r="AX337" s="5">
        <f t="shared" si="286"/>
        <v>0.23050939748496524</v>
      </c>
      <c r="AY337" s="5">
        <v>2.42E-4</v>
      </c>
      <c r="AZ337" s="5">
        <v>0.233708042857212</v>
      </c>
      <c r="BA337" s="10">
        <f t="shared" si="287"/>
        <v>15.105842975206611</v>
      </c>
      <c r="BB337" s="10">
        <f t="shared" si="288"/>
        <v>0.10460009361983472</v>
      </c>
      <c r="BC337" s="5">
        <f t="shared" si="289"/>
        <v>99.629441303350518</v>
      </c>
      <c r="BD337" s="5">
        <f t="shared" si="292"/>
        <v>99.629441303350518</v>
      </c>
      <c r="BE337" s="5">
        <f t="shared" si="290"/>
        <v>1.3686501042674981</v>
      </c>
    </row>
    <row r="338" spans="5:57">
      <c r="E338" s="3"/>
      <c r="F338" s="3"/>
      <c r="G338" s="5">
        <v>131072</v>
      </c>
      <c r="H338" s="5">
        <v>67024</v>
      </c>
      <c r="I338" s="5">
        <v>2216736</v>
      </c>
      <c r="J338" s="10">
        <f t="shared" si="256"/>
        <v>4433472</v>
      </c>
      <c r="K338" s="5">
        <v>458.151993</v>
      </c>
      <c r="L338" s="10">
        <f t="shared" si="257"/>
        <v>3665.215944</v>
      </c>
      <c r="M338" s="5">
        <f t="shared" si="258"/>
        <v>27.941312</v>
      </c>
      <c r="N338" s="5">
        <f t="shared" si="259"/>
        <v>13107200</v>
      </c>
      <c r="O338" s="11">
        <f t="shared" si="260"/>
        <v>1209.6073103844383</v>
      </c>
      <c r="P338" s="11">
        <f t="shared" si="294"/>
        <v>1.3333333333333333</v>
      </c>
      <c r="Q338" s="6">
        <f t="shared" si="261"/>
        <v>1.8193516567836142E-4</v>
      </c>
      <c r="R338" s="6">
        <f t="shared" si="262"/>
        <v>6.3153604795316724E-7</v>
      </c>
      <c r="S338" s="5">
        <f t="shared" si="263"/>
        <v>1.8256670172631459E-4</v>
      </c>
      <c r="T338" s="5">
        <f t="shared" si="264"/>
        <v>1.8193516567836142E-4</v>
      </c>
      <c r="U338" s="6">
        <f t="shared" si="265"/>
        <v>0</v>
      </c>
      <c r="V338" s="6">
        <f t="shared" si="266"/>
        <v>4.4800408311925345E-5</v>
      </c>
      <c r="W338" s="6">
        <f t="shared" si="267"/>
        <v>0.11647773033648867</v>
      </c>
      <c r="X338" s="5">
        <f t="shared" si="268"/>
        <v>0.1165225307448006</v>
      </c>
      <c r="Y338" s="5">
        <v>1.2999999999999999E-4</v>
      </c>
      <c r="Z338" s="5">
        <v>0.12864453333328998</v>
      </c>
      <c r="AA338" s="10">
        <f t="shared" si="269"/>
        <v>34.103630769230776</v>
      </c>
      <c r="AB338" s="10">
        <f t="shared" si="270"/>
        <v>0.22555175040000003</v>
      </c>
      <c r="AC338" s="5">
        <f t="shared" si="271"/>
        <v>39.950127444893411</v>
      </c>
      <c r="AD338" s="5">
        <f t="shared" si="291"/>
        <v>40.435924404857388</v>
      </c>
      <c r="AE338" s="5">
        <f t="shared" si="272"/>
        <v>9.4228664634228334</v>
      </c>
      <c r="AG338" s="5">
        <v>65536</v>
      </c>
      <c r="AH338" s="5">
        <v>144649</v>
      </c>
      <c r="AI338" s="5">
        <v>2142988</v>
      </c>
      <c r="AJ338" s="10">
        <f t="shared" si="273"/>
        <v>4285976</v>
      </c>
      <c r="AK338" s="5">
        <v>210.44306900000001</v>
      </c>
      <c r="AL338" s="10">
        <f t="shared" si="274"/>
        <v>1683.5445520000001</v>
      </c>
      <c r="AM338" s="5">
        <f t="shared" si="275"/>
        <v>28.608836</v>
      </c>
      <c r="AN338" s="5">
        <f t="shared" si="276"/>
        <v>13107200</v>
      </c>
      <c r="AO338" s="11">
        <f t="shared" si="277"/>
        <v>2545.8049179087006</v>
      </c>
      <c r="AP338" s="11">
        <f t="shared" si="295"/>
        <v>1.3333333333333333</v>
      </c>
      <c r="AQ338" s="6">
        <f t="shared" si="279"/>
        <v>0</v>
      </c>
      <c r="AR338" s="6">
        <f t="shared" si="280"/>
        <v>4.7713309107185531E-7</v>
      </c>
      <c r="AS338" s="5">
        <f t="shared" si="281"/>
        <v>4.7713309107185531E-7</v>
      </c>
      <c r="AT338" s="5">
        <f t="shared" si="282"/>
        <v>4.7713309107185531E-7</v>
      </c>
      <c r="AU338" s="6">
        <f t="shared" si="283"/>
        <v>1.676839845268948E-2</v>
      </c>
      <c r="AV338" s="6">
        <f t="shared" si="284"/>
        <v>1.1511494380400098E-5</v>
      </c>
      <c r="AW338" s="6">
        <f t="shared" si="285"/>
        <v>0.24566543635323634</v>
      </c>
      <c r="AX338" s="5">
        <f t="shared" si="286"/>
        <v>0.26244534630030625</v>
      </c>
      <c r="AY338" s="5">
        <v>2.7500000000000002E-4</v>
      </c>
      <c r="AZ338" s="5">
        <v>0.26001250000000004</v>
      </c>
      <c r="BA338" s="10">
        <f t="shared" si="287"/>
        <v>15.585367272727272</v>
      </c>
      <c r="BB338" s="10">
        <f t="shared" si="288"/>
        <v>4.8975841512727269E-2</v>
      </c>
      <c r="BC338" s="5">
        <f t="shared" si="289"/>
        <v>99.826497057792068</v>
      </c>
      <c r="BD338" s="5">
        <f t="shared" si="292"/>
        <v>99.826497057792068</v>
      </c>
      <c r="BE338" s="5">
        <f t="shared" si="290"/>
        <v>0.93566513160183162</v>
      </c>
    </row>
    <row r="339" spans="5:57">
      <c r="E339" s="3"/>
      <c r="F339" s="3"/>
      <c r="G339" s="5">
        <v>65536</v>
      </c>
      <c r="H339" s="5">
        <v>321671</v>
      </c>
      <c r="I339" s="5">
        <v>1827807</v>
      </c>
      <c r="J339" s="10">
        <f t="shared" si="256"/>
        <v>3655614</v>
      </c>
      <c r="K339" s="5">
        <v>447.02375799999999</v>
      </c>
      <c r="L339" s="10">
        <f t="shared" si="257"/>
        <v>3576.1900639999999</v>
      </c>
      <c r="M339" s="5">
        <f t="shared" si="258"/>
        <v>28.367104000000001</v>
      </c>
      <c r="N339" s="5">
        <f t="shared" si="259"/>
        <v>13107200</v>
      </c>
      <c r="O339" s="11">
        <f t="shared" si="260"/>
        <v>1022.2090925198656</v>
      </c>
      <c r="P339" s="11">
        <f t="shared" si="294"/>
        <v>1.3333333333333333</v>
      </c>
      <c r="Q339" s="6">
        <f t="shared" si="261"/>
        <v>1.5001442182247627E-4</v>
      </c>
      <c r="R339" s="6">
        <f t="shared" si="262"/>
        <v>6.1619641905277709E-7</v>
      </c>
      <c r="S339" s="5">
        <f t="shared" si="263"/>
        <v>1.5063061824152906E-4</v>
      </c>
      <c r="T339" s="5">
        <f t="shared" si="264"/>
        <v>1.5001442182247627E-4</v>
      </c>
      <c r="U339" s="6">
        <f t="shared" si="265"/>
        <v>0</v>
      </c>
      <c r="V339" s="6">
        <f t="shared" si="266"/>
        <v>4.3712233471679568E-5</v>
      </c>
      <c r="W339" s="6">
        <f t="shared" si="267"/>
        <v>0.19084428124363145</v>
      </c>
      <c r="X339" s="5">
        <f t="shared" si="268"/>
        <v>0.19088799347710314</v>
      </c>
      <c r="Y339" s="5">
        <v>2.13E-4</v>
      </c>
      <c r="Z339" s="5">
        <v>0.20913937499999999</v>
      </c>
      <c r="AA339" s="10">
        <f t="shared" si="269"/>
        <v>17.16250704225352</v>
      </c>
      <c r="AB339" s="10">
        <f t="shared" si="270"/>
        <v>0.13431699770892019</v>
      </c>
      <c r="AC339" s="5">
        <f t="shared" si="271"/>
        <v>29.570693980058088</v>
      </c>
      <c r="AD339" s="5">
        <f t="shared" si="291"/>
        <v>29.281399886606074</v>
      </c>
      <c r="AE339" s="5">
        <f t="shared" si="272"/>
        <v>8.7268987596892504</v>
      </c>
      <c r="AG339" s="5">
        <v>32768</v>
      </c>
      <c r="AH339" s="5">
        <v>299067</v>
      </c>
      <c r="AI339" s="5">
        <v>1895593</v>
      </c>
      <c r="AJ339" s="10">
        <f t="shared" si="273"/>
        <v>3791186</v>
      </c>
      <c r="AK339" s="5">
        <v>169.424072</v>
      </c>
      <c r="AL339" s="10">
        <f t="shared" si="274"/>
        <v>1355.392576</v>
      </c>
      <c r="AM339" s="5">
        <f t="shared" si="275"/>
        <v>28.728456000000001</v>
      </c>
      <c r="AN339" s="5">
        <f t="shared" si="276"/>
        <v>13107200</v>
      </c>
      <c r="AO339" s="11">
        <f t="shared" si="277"/>
        <v>2797.1128565485074</v>
      </c>
      <c r="AP339" s="11">
        <f t="shared" si="295"/>
        <v>1.3333333333333333</v>
      </c>
      <c r="AQ339" s="6">
        <f t="shared" si="279"/>
        <v>0</v>
      </c>
      <c r="AR339" s="6">
        <f t="shared" si="280"/>
        <v>3.8413159226137578E-7</v>
      </c>
      <c r="AS339" s="5">
        <f t="shared" si="281"/>
        <v>3.8413159226137578E-7</v>
      </c>
      <c r="AT339" s="5">
        <f t="shared" si="282"/>
        <v>3.8413159226137578E-7</v>
      </c>
      <c r="AU339" s="6">
        <f t="shared" si="283"/>
        <v>1.4832588296401571E-2</v>
      </c>
      <c r="AV339" s="6">
        <f t="shared" si="284"/>
        <v>9.2677048571863451E-6</v>
      </c>
      <c r="AW339" s="6">
        <f t="shared" si="285"/>
        <v>0.49043754384700633</v>
      </c>
      <c r="AX339" s="5">
        <f t="shared" si="286"/>
        <v>0.50527939984826509</v>
      </c>
      <c r="AY339" s="5">
        <v>5.4900000000000001E-4</v>
      </c>
      <c r="AZ339" s="5">
        <v>0.513301275</v>
      </c>
      <c r="BA339" s="10">
        <f t="shared" si="287"/>
        <v>6.9056211293260468</v>
      </c>
      <c r="BB339" s="10">
        <f t="shared" si="288"/>
        <v>1.9750711489981785E-2</v>
      </c>
      <c r="BC339" s="5">
        <f t="shared" si="289"/>
        <v>99.930030675362218</v>
      </c>
      <c r="BD339" s="5">
        <f t="shared" si="292"/>
        <v>99.930030675362218</v>
      </c>
      <c r="BE339" s="5">
        <f t="shared" si="290"/>
        <v>1.562800550560665</v>
      </c>
    </row>
    <row r="340" spans="5:57">
      <c r="E340" s="3"/>
      <c r="F340" s="3"/>
      <c r="G340" s="5">
        <v>65536</v>
      </c>
      <c r="H340" s="5">
        <v>144649</v>
      </c>
      <c r="I340" s="5">
        <v>2142988</v>
      </c>
      <c r="J340" s="10">
        <f t="shared" si="256"/>
        <v>4285976</v>
      </c>
      <c r="K340" s="5">
        <v>241.55291700000001</v>
      </c>
      <c r="L340" s="10">
        <f t="shared" si="257"/>
        <v>1932.4233360000001</v>
      </c>
      <c r="M340" s="5">
        <f t="shared" si="258"/>
        <v>28.608836</v>
      </c>
      <c r="N340" s="5">
        <f t="shared" si="259"/>
        <v>13107200</v>
      </c>
      <c r="O340" s="11">
        <f t="shared" si="260"/>
        <v>2217.9280906800227</v>
      </c>
      <c r="P340" s="11">
        <f t="shared" si="294"/>
        <v>1.3333333333333333</v>
      </c>
      <c r="Q340" s="6">
        <f t="shared" si="261"/>
        <v>1.7588241307342885E-4</v>
      </c>
      <c r="R340" s="6">
        <f t="shared" si="262"/>
        <v>3.3296673790468356E-7</v>
      </c>
      <c r="S340" s="5">
        <f t="shared" si="263"/>
        <v>1.7621537981133353E-4</v>
      </c>
      <c r="T340" s="5">
        <f t="shared" si="264"/>
        <v>1.7588241307342885E-4</v>
      </c>
      <c r="U340" s="6">
        <f t="shared" si="265"/>
        <v>0</v>
      </c>
      <c r="V340" s="6">
        <f t="shared" si="266"/>
        <v>2.3620260253973433E-5</v>
      </c>
      <c r="W340" s="6">
        <f t="shared" si="267"/>
        <v>0.21861974001617876</v>
      </c>
      <c r="X340" s="5">
        <f t="shared" si="268"/>
        <v>0.21864336027643275</v>
      </c>
      <c r="Y340" s="5">
        <v>2.4399999999999999E-4</v>
      </c>
      <c r="Z340" s="5">
        <v>0.231657085714216</v>
      </c>
      <c r="AA340" s="10">
        <f t="shared" si="269"/>
        <v>17.565475409836068</v>
      </c>
      <c r="AB340" s="10">
        <f t="shared" si="270"/>
        <v>6.3358142163934428E-2</v>
      </c>
      <c r="AC340" s="5">
        <f t="shared" si="271"/>
        <v>27.917043822365223</v>
      </c>
      <c r="AD340" s="5">
        <f t="shared" si="291"/>
        <v>27.780582044535439</v>
      </c>
      <c r="AE340" s="5">
        <f t="shared" si="272"/>
        <v>5.617667768573094</v>
      </c>
      <c r="AG340" s="5">
        <v>131072</v>
      </c>
      <c r="AH340" s="5">
        <v>47072</v>
      </c>
      <c r="AI340" s="5">
        <v>2336898</v>
      </c>
      <c r="AJ340" s="10">
        <f t="shared" si="273"/>
        <v>4673796</v>
      </c>
      <c r="AK340" s="5">
        <v>415.57408099999998</v>
      </c>
      <c r="AL340" s="10">
        <f t="shared" si="274"/>
        <v>3324.5926479999998</v>
      </c>
      <c r="AM340" s="5">
        <f t="shared" si="275"/>
        <v>28.984216</v>
      </c>
      <c r="AN340" s="5">
        <f t="shared" si="276"/>
        <v>13107200</v>
      </c>
      <c r="AO340" s="11">
        <f t="shared" si="277"/>
        <v>1405.8251626140275</v>
      </c>
      <c r="AP340" s="11">
        <f t="shared" si="295"/>
        <v>1.3333333333333333</v>
      </c>
      <c r="AQ340" s="6">
        <f t="shared" si="279"/>
        <v>0</v>
      </c>
      <c r="AR340" s="6">
        <f t="shared" si="280"/>
        <v>9.4222226837451969E-7</v>
      </c>
      <c r="AS340" s="5">
        <f t="shared" si="281"/>
        <v>9.4222226837451969E-7</v>
      </c>
      <c r="AT340" s="5">
        <f t="shared" si="282"/>
        <v>9.4222226837451969E-7</v>
      </c>
      <c r="AU340" s="6">
        <f t="shared" si="283"/>
        <v>1.8285700529957771E-2</v>
      </c>
      <c r="AV340" s="6">
        <f t="shared" si="284"/>
        <v>2.2732412717624045E-5</v>
      </c>
      <c r="AW340" s="6">
        <f t="shared" si="285"/>
        <v>0.12149272488741869</v>
      </c>
      <c r="AX340" s="5">
        <f t="shared" si="286"/>
        <v>0.13980115783009409</v>
      </c>
      <c r="AY340" s="5">
        <v>1.36E-4</v>
      </c>
      <c r="AZ340" s="5">
        <v>0.1338308</v>
      </c>
      <c r="BA340" s="10">
        <f t="shared" si="287"/>
        <v>34.366147058823529</v>
      </c>
      <c r="BB340" s="10">
        <f t="shared" si="288"/>
        <v>0.19556427341176472</v>
      </c>
      <c r="BC340" s="5">
        <f t="shared" si="289"/>
        <v>99.307189508548149</v>
      </c>
      <c r="BD340" s="5">
        <f t="shared" si="292"/>
        <v>99.307189508548149</v>
      </c>
      <c r="BE340" s="5">
        <f t="shared" si="290"/>
        <v>4.4611239192279255</v>
      </c>
    </row>
    <row r="341" spans="5:57">
      <c r="E341" s="3"/>
      <c r="F341" s="3"/>
      <c r="G341" s="5">
        <v>32768</v>
      </c>
      <c r="H341" s="5">
        <v>299067</v>
      </c>
      <c r="I341" s="5">
        <v>1895593</v>
      </c>
      <c r="J341" s="10">
        <f t="shared" si="256"/>
        <v>3791186</v>
      </c>
      <c r="K341" s="5">
        <v>186.34536700000001</v>
      </c>
      <c r="L341" s="10">
        <f t="shared" si="257"/>
        <v>1490.7629360000001</v>
      </c>
      <c r="M341" s="5">
        <f t="shared" si="258"/>
        <v>28.728456000000001</v>
      </c>
      <c r="N341" s="5">
        <f t="shared" si="259"/>
        <v>13107200</v>
      </c>
      <c r="O341" s="11">
        <f t="shared" si="260"/>
        <v>2543.1179622512427</v>
      </c>
      <c r="P341" s="11">
        <f t="shared" si="294"/>
        <v>1.3333333333333333</v>
      </c>
      <c r="Q341" s="6">
        <f t="shared" si="261"/>
        <v>1.5557785253351872E-4</v>
      </c>
      <c r="R341" s="6">
        <f t="shared" si="262"/>
        <v>2.5686632040813265E-7</v>
      </c>
      <c r="S341" s="5">
        <f t="shared" si="263"/>
        <v>1.5583471885392686E-4</v>
      </c>
      <c r="T341" s="5">
        <f t="shared" si="264"/>
        <v>1.5557785253351872E-4</v>
      </c>
      <c r="U341" s="6">
        <f t="shared" si="265"/>
        <v>0</v>
      </c>
      <c r="V341" s="6">
        <f t="shared" si="266"/>
        <v>1.8221788088206744E-5</v>
      </c>
      <c r="W341" s="6">
        <f t="shared" si="267"/>
        <v>0.45067921814810619</v>
      </c>
      <c r="X341" s="5">
        <f t="shared" si="268"/>
        <v>0.45069743993619438</v>
      </c>
      <c r="Y341" s="5">
        <v>5.0299999999999997E-4</v>
      </c>
      <c r="Z341" s="5">
        <v>0.46786544999999996</v>
      </c>
      <c r="AA341" s="10">
        <f t="shared" si="269"/>
        <v>7.5371491053677939</v>
      </c>
      <c r="AB341" s="10">
        <f t="shared" si="270"/>
        <v>2.3709947292246524E-2</v>
      </c>
      <c r="AC341" s="5">
        <f t="shared" si="271"/>
        <v>69.070009436676187</v>
      </c>
      <c r="AD341" s="5">
        <f t="shared" si="291"/>
        <v>69.018942573771994</v>
      </c>
      <c r="AE341" s="5">
        <f t="shared" si="272"/>
        <v>3.6694331808013576</v>
      </c>
      <c r="AG341" s="5">
        <v>131072</v>
      </c>
      <c r="AH341" s="5">
        <v>16860</v>
      </c>
      <c r="AI341" s="5">
        <v>2405055</v>
      </c>
      <c r="AJ341" s="10">
        <f t="shared" si="273"/>
        <v>4810110</v>
      </c>
      <c r="AK341" s="5">
        <v>299.327583</v>
      </c>
      <c r="AL341" s="10">
        <f t="shared" si="274"/>
        <v>2394.620664</v>
      </c>
      <c r="AM341" s="5">
        <f t="shared" si="275"/>
        <v>29.197859999999999</v>
      </c>
      <c r="AN341" s="5">
        <f t="shared" si="276"/>
        <v>13107200</v>
      </c>
      <c r="AO341" s="11">
        <f t="shared" si="277"/>
        <v>2008.7148132953721</v>
      </c>
      <c r="AP341" s="11">
        <f t="shared" si="295"/>
        <v>1.3333333333333333</v>
      </c>
      <c r="AQ341" s="6">
        <f t="shared" si="279"/>
        <v>0</v>
      </c>
      <c r="AR341" s="6">
        <f t="shared" si="280"/>
        <v>6.7865905776092504E-7</v>
      </c>
      <c r="AS341" s="5">
        <f t="shared" si="281"/>
        <v>6.7865905776092504E-7</v>
      </c>
      <c r="AT341" s="5">
        <f t="shared" si="282"/>
        <v>6.7865905776092504E-7</v>
      </c>
      <c r="AU341" s="6">
        <f t="shared" si="283"/>
        <v>1.8819013704525222E-2</v>
      </c>
      <c r="AV341" s="6">
        <f t="shared" si="284"/>
        <v>1.6373586481022303E-5</v>
      </c>
      <c r="AW341" s="6">
        <f t="shared" si="285"/>
        <v>0.13399932891994706</v>
      </c>
      <c r="AX341" s="5">
        <f t="shared" si="286"/>
        <v>0.15283471621095332</v>
      </c>
      <c r="AY341" s="5">
        <v>1.4999999999999999E-4</v>
      </c>
      <c r="AZ341" s="5">
        <v>0.14221499999999998</v>
      </c>
      <c r="BA341" s="10">
        <f t="shared" si="287"/>
        <v>32.067400000000006</v>
      </c>
      <c r="BB341" s="10">
        <f t="shared" si="288"/>
        <v>0.12771310208</v>
      </c>
      <c r="BC341" s="5">
        <f t="shared" si="289"/>
        <v>99.547560628159388</v>
      </c>
      <c r="BD341" s="5">
        <f t="shared" si="292"/>
        <v>99.547560628159388</v>
      </c>
      <c r="BE341" s="5">
        <f t="shared" si="290"/>
        <v>7.4673671630653162</v>
      </c>
    </row>
    <row r="342" spans="5:57">
      <c r="E342" s="3"/>
      <c r="F342" s="3"/>
      <c r="G342" s="5">
        <v>131072</v>
      </c>
      <c r="H342" s="5">
        <v>47072</v>
      </c>
      <c r="I342" s="5">
        <v>2336898</v>
      </c>
      <c r="J342" s="10">
        <f t="shared" si="256"/>
        <v>4673796</v>
      </c>
      <c r="K342" s="5">
        <v>504.96160900000001</v>
      </c>
      <c r="L342" s="10">
        <f t="shared" si="257"/>
        <v>4039.6928720000001</v>
      </c>
      <c r="M342" s="5">
        <f t="shared" si="258"/>
        <v>28.984216</v>
      </c>
      <c r="N342" s="5">
        <f t="shared" si="259"/>
        <v>13107200</v>
      </c>
      <c r="O342" s="11">
        <f t="shared" si="260"/>
        <v>1156.9681528007013</v>
      </c>
      <c r="P342" s="11">
        <f t="shared" si="294"/>
        <v>1.3333333333333333</v>
      </c>
      <c r="Q342" s="6">
        <f t="shared" si="261"/>
        <v>1.9179727527474243E-4</v>
      </c>
      <c r="R342" s="6">
        <f t="shared" si="262"/>
        <v>6.9606039870688173E-7</v>
      </c>
      <c r="S342" s="5">
        <f t="shared" si="263"/>
        <v>1.9249333567344931E-4</v>
      </c>
      <c r="T342" s="5">
        <f t="shared" si="264"/>
        <v>1.9179727527474243E-4</v>
      </c>
      <c r="U342" s="6">
        <f t="shared" si="265"/>
        <v>0</v>
      </c>
      <c r="V342" s="6">
        <f t="shared" si="266"/>
        <v>4.9377688214152976E-5</v>
      </c>
      <c r="W342" s="6">
        <f t="shared" si="267"/>
        <v>0.12095764304173824</v>
      </c>
      <c r="X342" s="5">
        <f t="shared" si="268"/>
        <v>0.1210070207299524</v>
      </c>
      <c r="Y342" s="5">
        <v>1.35E-4</v>
      </c>
      <c r="Z342" s="5">
        <v>0.13235146875000001</v>
      </c>
      <c r="AA342" s="10">
        <f t="shared" si="269"/>
        <v>34.620711111111106</v>
      </c>
      <c r="AB342" s="10">
        <f t="shared" si="270"/>
        <v>0.23938920722962964</v>
      </c>
      <c r="AC342" s="5">
        <f t="shared" si="271"/>
        <v>42.072055759068469</v>
      </c>
      <c r="AD342" s="5">
        <f t="shared" si="291"/>
        <v>42.587656054406899</v>
      </c>
      <c r="AE342" s="5">
        <f t="shared" si="272"/>
        <v>8.5714560837071243</v>
      </c>
      <c r="AG342" s="5">
        <v>65536</v>
      </c>
      <c r="AH342" s="5">
        <v>127224</v>
      </c>
      <c r="AI342" s="5">
        <v>2238384</v>
      </c>
      <c r="AJ342" s="10">
        <f t="shared" si="273"/>
        <v>4476768</v>
      </c>
      <c r="AK342" s="5">
        <v>320.27796899999998</v>
      </c>
      <c r="AL342" s="10">
        <f t="shared" si="274"/>
        <v>2562.2237519999999</v>
      </c>
      <c r="AM342" s="5">
        <f t="shared" si="275"/>
        <v>29.405087999999999</v>
      </c>
      <c r="AN342" s="5">
        <f t="shared" si="276"/>
        <v>13107200</v>
      </c>
      <c r="AO342" s="11">
        <f t="shared" si="277"/>
        <v>1747.2197720849167</v>
      </c>
      <c r="AP342" s="11">
        <f t="shared" si="295"/>
        <v>1.3333333333333333</v>
      </c>
      <c r="AQ342" s="6">
        <f t="shared" si="279"/>
        <v>0</v>
      </c>
      <c r="AR342" s="6">
        <f t="shared" si="280"/>
        <v>7.2615942201064287E-7</v>
      </c>
      <c r="AS342" s="5">
        <f t="shared" si="281"/>
        <v>7.2615942201064287E-7</v>
      </c>
      <c r="AT342" s="5">
        <f t="shared" si="282"/>
        <v>7.2615942201064287E-7</v>
      </c>
      <c r="AU342" s="6">
        <f t="shared" si="283"/>
        <v>1.7514850667444189E-2</v>
      </c>
      <c r="AV342" s="6">
        <f t="shared" si="284"/>
        <v>1.7519598330460843E-5</v>
      </c>
      <c r="AW342" s="6">
        <f t="shared" si="285"/>
        <v>0.14471927523354286</v>
      </c>
      <c r="AX342" s="5">
        <f t="shared" si="286"/>
        <v>0.1622516454993175</v>
      </c>
      <c r="AY342" s="5">
        <v>1.6200000000000001E-4</v>
      </c>
      <c r="AZ342" s="5">
        <v>0.16015679999996402</v>
      </c>
      <c r="BA342" s="10">
        <f t="shared" si="287"/>
        <v>27.63437037037037</v>
      </c>
      <c r="BB342" s="10">
        <f t="shared" si="288"/>
        <v>0.12652956799999998</v>
      </c>
      <c r="BC342" s="5">
        <f t="shared" si="289"/>
        <v>99.55175344320331</v>
      </c>
      <c r="BD342" s="5">
        <f t="shared" si="292"/>
        <v>99.55175344320331</v>
      </c>
      <c r="BE342" s="5">
        <f t="shared" si="290"/>
        <v>1.3079966004278043</v>
      </c>
    </row>
    <row r="343" spans="5:57">
      <c r="E343" s="3"/>
      <c r="F343" s="3"/>
      <c r="G343" s="5">
        <v>131072</v>
      </c>
      <c r="H343" s="5">
        <v>127224</v>
      </c>
      <c r="I343" s="5">
        <v>2238384</v>
      </c>
      <c r="J343" s="10">
        <f t="shared" si="256"/>
        <v>4476768</v>
      </c>
      <c r="K343" s="5">
        <v>439.87097199999999</v>
      </c>
      <c r="L343" s="10">
        <f t="shared" si="257"/>
        <v>3518.967776</v>
      </c>
      <c r="M343" s="5">
        <f t="shared" si="258"/>
        <v>29.405087999999999</v>
      </c>
      <c r="N343" s="5">
        <f t="shared" si="259"/>
        <v>13107200</v>
      </c>
      <c r="O343" s="11">
        <f t="shared" si="260"/>
        <v>1272.1821525426778</v>
      </c>
      <c r="P343" s="11">
        <f t="shared" si="294"/>
        <v>1.3333333333333333</v>
      </c>
      <c r="Q343" s="6">
        <f t="shared" si="261"/>
        <v>1.8371189166946057E-4</v>
      </c>
      <c r="R343" s="6">
        <f t="shared" si="262"/>
        <v>6.0633671687683412E-7</v>
      </c>
      <c r="S343" s="5">
        <f t="shared" si="263"/>
        <v>1.843182283863374E-4</v>
      </c>
      <c r="T343" s="5">
        <f t="shared" si="264"/>
        <v>1.8371189166946057E-4</v>
      </c>
      <c r="U343" s="6">
        <f t="shared" si="265"/>
        <v>0</v>
      </c>
      <c r="V343" s="6">
        <f t="shared" si="266"/>
        <v>4.3012798047925291E-5</v>
      </c>
      <c r="W343" s="6">
        <f t="shared" si="267"/>
        <v>0.12812550337013756</v>
      </c>
      <c r="X343" s="5">
        <f t="shared" si="268"/>
        <v>0.12816851616818548</v>
      </c>
      <c r="Y343" s="5">
        <v>1.4300000000000001E-4</v>
      </c>
      <c r="Z343" s="5">
        <v>0.14116875882352101</v>
      </c>
      <c r="AA343" s="10">
        <f t="shared" si="269"/>
        <v>31.306069930069928</v>
      </c>
      <c r="AB343" s="10">
        <f t="shared" si="270"/>
        <v>0.19686533012587409</v>
      </c>
      <c r="AC343" s="5">
        <f t="shared" si="271"/>
        <v>28.46985431430809</v>
      </c>
      <c r="AD343" s="5">
        <f t="shared" si="291"/>
        <v>28.893866004431739</v>
      </c>
      <c r="AE343" s="5">
        <f t="shared" si="272"/>
        <v>9.2090082562725488</v>
      </c>
      <c r="AG343" s="5">
        <v>65536</v>
      </c>
      <c r="AH343" s="5">
        <v>46835</v>
      </c>
      <c r="AI343" s="5">
        <v>2374001</v>
      </c>
      <c r="AJ343" s="10">
        <f t="shared" si="273"/>
        <v>4748002</v>
      </c>
      <c r="AK343" s="5">
        <v>398.425003</v>
      </c>
      <c r="AL343" s="10">
        <f t="shared" si="274"/>
        <v>3187.400024</v>
      </c>
      <c r="AM343" s="5">
        <f t="shared" si="275"/>
        <v>29.424712</v>
      </c>
      <c r="AN343" s="5">
        <f t="shared" si="276"/>
        <v>13107200</v>
      </c>
      <c r="AO343" s="11">
        <f t="shared" si="277"/>
        <v>1489.6159767362792</v>
      </c>
      <c r="AP343" s="11">
        <f t="shared" si="295"/>
        <v>1.3333333333333333</v>
      </c>
      <c r="AQ343" s="6">
        <f t="shared" si="279"/>
        <v>0</v>
      </c>
      <c r="AR343" s="6">
        <f t="shared" si="280"/>
        <v>9.0334052884252138E-7</v>
      </c>
      <c r="AS343" s="5">
        <f t="shared" si="281"/>
        <v>9.0334052884252138E-7</v>
      </c>
      <c r="AT343" s="5">
        <f t="shared" si="282"/>
        <v>9.0334052884252138E-7</v>
      </c>
      <c r="AU343" s="6">
        <f t="shared" si="283"/>
        <v>1.857602314855859E-2</v>
      </c>
      <c r="AV343" s="6">
        <f t="shared" si="284"/>
        <v>2.1794337085273128E-5</v>
      </c>
      <c r="AW343" s="6">
        <f t="shared" si="285"/>
        <v>0.16347918128233546</v>
      </c>
      <c r="AX343" s="5">
        <f t="shared" si="286"/>
        <v>0.18207699876797934</v>
      </c>
      <c r="AY343" s="5">
        <v>1.83E-4</v>
      </c>
      <c r="AZ343" s="5">
        <v>0.17708361</v>
      </c>
      <c r="BA343" s="10">
        <f t="shared" si="287"/>
        <v>25.94536612021858</v>
      </c>
      <c r="BB343" s="10">
        <f t="shared" si="288"/>
        <v>0.13933989175956285</v>
      </c>
      <c r="BC343" s="5">
        <f t="shared" si="289"/>
        <v>99.506371295714473</v>
      </c>
      <c r="BD343" s="5">
        <f t="shared" si="292"/>
        <v>99.506371295714473</v>
      </c>
      <c r="BE343" s="5">
        <f t="shared" si="290"/>
        <v>2.8197916046433287</v>
      </c>
    </row>
    <row r="344" spans="5:57">
      <c r="E344" s="3"/>
      <c r="F344" s="3"/>
      <c r="G344" s="5">
        <v>65536</v>
      </c>
      <c r="H344" s="5">
        <v>46835</v>
      </c>
      <c r="I344" s="5">
        <v>2374001</v>
      </c>
      <c r="J344" s="10">
        <f t="shared" si="256"/>
        <v>4748002</v>
      </c>
      <c r="K344" s="5">
        <v>440.52417000000003</v>
      </c>
      <c r="L344" s="10">
        <f t="shared" si="257"/>
        <v>3524.1933600000002</v>
      </c>
      <c r="M344" s="5">
        <f t="shared" si="258"/>
        <v>29.424712</v>
      </c>
      <c r="N344" s="5">
        <f t="shared" si="259"/>
        <v>13107200</v>
      </c>
      <c r="O344" s="11">
        <f t="shared" si="260"/>
        <v>1347.259220759669</v>
      </c>
      <c r="P344" s="11">
        <f t="shared" si="294"/>
        <v>1.3333333333333333</v>
      </c>
      <c r="Q344" s="6">
        <f t="shared" si="261"/>
        <v>1.9484244639668221E-4</v>
      </c>
      <c r="R344" s="6">
        <f t="shared" si="262"/>
        <v>6.0723711257466732E-7</v>
      </c>
      <c r="S344" s="5">
        <f t="shared" si="263"/>
        <v>1.9544968350925686E-4</v>
      </c>
      <c r="T344" s="5">
        <f t="shared" si="264"/>
        <v>1.9484244639668221E-4</v>
      </c>
      <c r="U344" s="6">
        <f t="shared" si="265"/>
        <v>0</v>
      </c>
      <c r="V344" s="6">
        <f t="shared" si="266"/>
        <v>4.307667103670553E-5</v>
      </c>
      <c r="W344" s="6">
        <f t="shared" si="267"/>
        <v>0.16396480501213406</v>
      </c>
      <c r="X344" s="5">
        <f t="shared" si="268"/>
        <v>0.16400788168317076</v>
      </c>
      <c r="Y344" s="5">
        <v>1.83E-4</v>
      </c>
      <c r="Z344" s="5">
        <v>0.17578247999999999</v>
      </c>
      <c r="AA344" s="10">
        <f t="shared" si="269"/>
        <v>25.94536612021858</v>
      </c>
      <c r="AB344" s="10">
        <f t="shared" si="270"/>
        <v>0.15406309770491802</v>
      </c>
      <c r="AC344" s="5">
        <f t="shared" si="271"/>
        <v>6.4712821839793477</v>
      </c>
      <c r="AD344" s="5">
        <f t="shared" si="291"/>
        <v>6.8031057427633117</v>
      </c>
      <c r="AE344" s="5">
        <f t="shared" si="272"/>
        <v>6.698391282697358</v>
      </c>
      <c r="AG344" s="5">
        <v>16384</v>
      </c>
      <c r="AH344" s="5">
        <v>40798</v>
      </c>
      <c r="AI344" s="5">
        <v>2398220</v>
      </c>
      <c r="AJ344" s="10">
        <f t="shared" si="273"/>
        <v>4796440</v>
      </c>
      <c r="AK344" s="5">
        <v>420.02252199999998</v>
      </c>
      <c r="AL344" s="10">
        <f t="shared" si="274"/>
        <v>3360.1801759999998</v>
      </c>
      <c r="AM344" s="5">
        <f t="shared" si="275"/>
        <v>29.5946</v>
      </c>
      <c r="AN344" s="5">
        <f t="shared" si="276"/>
        <v>13107200</v>
      </c>
      <c r="AO344" s="11">
        <f t="shared" si="277"/>
        <v>1427.4353602400397</v>
      </c>
      <c r="AP344" s="11">
        <f t="shared" si="295"/>
        <v>1.3333333333333333</v>
      </c>
      <c r="AQ344" s="6">
        <f t="shared" si="279"/>
        <v>0</v>
      </c>
      <c r="AR344" s="6">
        <f t="shared" si="280"/>
        <v>9.5230812396894068E-7</v>
      </c>
      <c r="AS344" s="5">
        <f t="shared" si="281"/>
        <v>9.5230812396894068E-7</v>
      </c>
      <c r="AT344" s="5">
        <f t="shared" si="282"/>
        <v>9.5230812396894068E-7</v>
      </c>
      <c r="AU344" s="6">
        <f t="shared" si="283"/>
        <v>1.8765531368915254E-2</v>
      </c>
      <c r="AV344" s="6">
        <f t="shared" si="284"/>
        <v>2.2975747904743185E-5</v>
      </c>
      <c r="AW344" s="6">
        <f t="shared" si="285"/>
        <v>0.73252966476237735</v>
      </c>
      <c r="AX344" s="5">
        <f t="shared" si="286"/>
        <v>0.75131817187919736</v>
      </c>
      <c r="AY344" s="5">
        <v>8.1999999999999998E-4</v>
      </c>
      <c r="AZ344" s="5">
        <v>0.75274509090924002</v>
      </c>
      <c r="BA344" s="10">
        <f t="shared" si="287"/>
        <v>5.8493170731707318</v>
      </c>
      <c r="BB344" s="10">
        <f t="shared" si="288"/>
        <v>3.2782245619512193E-2</v>
      </c>
      <c r="BC344" s="5">
        <f t="shared" si="289"/>
        <v>99.883864862930622</v>
      </c>
      <c r="BD344" s="5">
        <f t="shared" si="292"/>
        <v>99.883864862930622</v>
      </c>
      <c r="BE344" s="5">
        <f t="shared" si="290"/>
        <v>0.18956205058993975</v>
      </c>
    </row>
    <row r="345" spans="5:57">
      <c r="E345" s="3"/>
      <c r="F345" s="3"/>
      <c r="G345" s="5">
        <v>16384</v>
      </c>
      <c r="H345" s="5">
        <v>40798</v>
      </c>
      <c r="I345" s="5">
        <v>2398220</v>
      </c>
      <c r="J345" s="10">
        <f t="shared" si="256"/>
        <v>4796440</v>
      </c>
      <c r="K345" s="5">
        <v>476.04394500000001</v>
      </c>
      <c r="L345" s="10">
        <f t="shared" si="257"/>
        <v>3808.3515600000001</v>
      </c>
      <c r="M345" s="5">
        <f t="shared" si="258"/>
        <v>29.5946</v>
      </c>
      <c r="N345" s="5">
        <f t="shared" si="259"/>
        <v>13107200</v>
      </c>
      <c r="O345" s="11">
        <f t="shared" si="260"/>
        <v>1259.4530532259998</v>
      </c>
      <c r="P345" s="11">
        <f t="shared" si="294"/>
        <v>1.3333333333333333</v>
      </c>
      <c r="Q345" s="6">
        <f t="shared" si="261"/>
        <v>1.9683018322125861E-4</v>
      </c>
      <c r="R345" s="6">
        <f t="shared" si="262"/>
        <v>6.5619906989542423E-7</v>
      </c>
      <c r="S345" s="5">
        <f t="shared" si="263"/>
        <v>1.9748638229115403E-4</v>
      </c>
      <c r="T345" s="5">
        <f t="shared" si="264"/>
        <v>1.9683018322125861E-4</v>
      </c>
      <c r="U345" s="6">
        <f t="shared" si="265"/>
        <v>0</v>
      </c>
      <c r="V345" s="6">
        <f t="shared" si="266"/>
        <v>4.654997345044777E-5</v>
      </c>
      <c r="W345" s="6">
        <f t="shared" si="267"/>
        <v>0.76158515989242592</v>
      </c>
      <c r="X345" s="5">
        <f t="shared" si="268"/>
        <v>0.76163170986587636</v>
      </c>
      <c r="Y345" s="5">
        <v>8.4999999999999995E-4</v>
      </c>
      <c r="Z345" s="5">
        <v>0.7785304545452999</v>
      </c>
      <c r="AA345" s="10">
        <f t="shared" si="269"/>
        <v>5.6428705882352945</v>
      </c>
      <c r="AB345" s="10">
        <f t="shared" si="270"/>
        <v>3.5843308800000001E-2</v>
      </c>
      <c r="AC345" s="5">
        <f t="shared" si="271"/>
        <v>76.843507856322518</v>
      </c>
      <c r="AD345" s="5">
        <f t="shared" si="291"/>
        <v>76.766307965746577</v>
      </c>
      <c r="AE345" s="5">
        <f t="shared" si="272"/>
        <v>2.1705952003243389</v>
      </c>
      <c r="AG345" s="5">
        <v>131072</v>
      </c>
      <c r="AH345" s="5">
        <v>20685</v>
      </c>
      <c r="AI345" s="5">
        <v>2436249</v>
      </c>
      <c r="AJ345" s="10">
        <f t="shared" si="273"/>
        <v>4872498</v>
      </c>
      <c r="AK345" s="5">
        <v>331.23056800000001</v>
      </c>
      <c r="AL345" s="10">
        <f t="shared" si="274"/>
        <v>2649.844544</v>
      </c>
      <c r="AM345" s="5">
        <f t="shared" si="275"/>
        <v>29.648688</v>
      </c>
      <c r="AN345" s="5">
        <f t="shared" si="276"/>
        <v>13107200</v>
      </c>
      <c r="AO345" s="11">
        <f t="shared" si="277"/>
        <v>1838.7863586310066</v>
      </c>
      <c r="AP345" s="11">
        <f t="shared" si="295"/>
        <v>1.3333333333333333</v>
      </c>
      <c r="AQ345" s="6">
        <f t="shared" si="279"/>
        <v>0</v>
      </c>
      <c r="AR345" s="6">
        <f t="shared" si="280"/>
        <v>7.5099201659773531E-7</v>
      </c>
      <c r="AS345" s="5">
        <f t="shared" si="281"/>
        <v>7.5099201659773531E-7</v>
      </c>
      <c r="AT345" s="5">
        <f t="shared" si="282"/>
        <v>7.5099201659773531E-7</v>
      </c>
      <c r="AU345" s="6">
        <f t="shared" si="283"/>
        <v>1.9063099728960822E-2</v>
      </c>
      <c r="AV345" s="6">
        <f t="shared" si="284"/>
        <v>1.8118718949820733E-5</v>
      </c>
      <c r="AW345" s="6">
        <f t="shared" si="285"/>
        <v>0.12149272488741869</v>
      </c>
      <c r="AX345" s="5">
        <f t="shared" si="286"/>
        <v>0.14057394333532933</v>
      </c>
      <c r="AY345" s="5">
        <v>1.36E-4</v>
      </c>
      <c r="AZ345" s="5">
        <v>0.13003385000000001</v>
      </c>
      <c r="BA345" s="10">
        <f t="shared" si="287"/>
        <v>35.827191176470592</v>
      </c>
      <c r="BB345" s="10">
        <f t="shared" si="288"/>
        <v>0.15587320847058825</v>
      </c>
      <c r="BC345" s="5">
        <f t="shared" si="289"/>
        <v>99.447799987795776</v>
      </c>
      <c r="BD345" s="5">
        <f t="shared" si="292"/>
        <v>99.447799987795776</v>
      </c>
      <c r="BE345" s="5">
        <f t="shared" si="290"/>
        <v>8.1056535166261092</v>
      </c>
    </row>
    <row r="346" spans="5:57">
      <c r="E346" s="3"/>
      <c r="F346" s="3"/>
      <c r="G346" s="5">
        <v>131072</v>
      </c>
      <c r="H346" s="5">
        <v>20685</v>
      </c>
      <c r="I346" s="5">
        <v>2436249</v>
      </c>
      <c r="J346" s="10">
        <f t="shared" si="256"/>
        <v>4872498</v>
      </c>
      <c r="K346" s="5">
        <v>349.16445199999998</v>
      </c>
      <c r="L346" s="10">
        <f t="shared" si="257"/>
        <v>2793.3156159999999</v>
      </c>
      <c r="M346" s="5">
        <f t="shared" si="258"/>
        <v>29.648688</v>
      </c>
      <c r="N346" s="5">
        <f t="shared" si="259"/>
        <v>13107200</v>
      </c>
      <c r="O346" s="11">
        <f t="shared" si="260"/>
        <v>1744.3420901277775</v>
      </c>
      <c r="P346" s="11">
        <f t="shared" si="294"/>
        <v>1.3333333333333333</v>
      </c>
      <c r="Q346" s="6">
        <f t="shared" si="261"/>
        <v>1.9995135435556708E-4</v>
      </c>
      <c r="R346" s="6">
        <f t="shared" si="262"/>
        <v>4.8130302054980548E-7</v>
      </c>
      <c r="S346" s="5">
        <f t="shared" si="263"/>
        <v>2.0043265737611687E-4</v>
      </c>
      <c r="T346" s="5">
        <f t="shared" si="264"/>
        <v>1.9995135435556708E-4</v>
      </c>
      <c r="U346" s="6">
        <f t="shared" si="265"/>
        <v>0</v>
      </c>
      <c r="V346" s="6">
        <f t="shared" si="266"/>
        <v>3.4143057886053239E-5</v>
      </c>
      <c r="W346" s="6">
        <f t="shared" si="267"/>
        <v>0.12364559066488798</v>
      </c>
      <c r="X346" s="5">
        <f t="shared" si="268"/>
        <v>0.12367973372277404</v>
      </c>
      <c r="Y346" s="5">
        <v>1.3799999999999999E-4</v>
      </c>
      <c r="Z346" s="5">
        <v>0.13132597500000001</v>
      </c>
      <c r="AA346" s="10">
        <f t="shared" si="269"/>
        <v>35.307956521739136</v>
      </c>
      <c r="AB346" s="10">
        <f t="shared" si="270"/>
        <v>0.161931340057971</v>
      </c>
      <c r="AC346" s="5">
        <f t="shared" si="271"/>
        <v>44.892285764903683</v>
      </c>
      <c r="AD346" s="5">
        <f t="shared" si="291"/>
        <v>45.241056069649915</v>
      </c>
      <c r="AE346" s="5">
        <f t="shared" si="272"/>
        <v>5.8223373382348589</v>
      </c>
      <c r="AG346" s="5">
        <v>65536</v>
      </c>
      <c r="AH346" s="5">
        <v>21996</v>
      </c>
      <c r="AI346" s="5">
        <v>2441916</v>
      </c>
      <c r="AJ346" s="10">
        <f t="shared" si="273"/>
        <v>4883832</v>
      </c>
      <c r="AK346" s="5">
        <v>251.03942900000001</v>
      </c>
      <c r="AL346" s="10">
        <f t="shared" si="274"/>
        <v>2008.3154320000001</v>
      </c>
      <c r="AM346" s="5">
        <f t="shared" si="275"/>
        <v>29.742912</v>
      </c>
      <c r="AN346" s="5">
        <f t="shared" si="276"/>
        <v>13107200</v>
      </c>
      <c r="AO346" s="11">
        <f t="shared" si="277"/>
        <v>2431.8052444263644</v>
      </c>
      <c r="AP346" s="11">
        <f t="shared" si="295"/>
        <v>1.3333333333333333</v>
      </c>
      <c r="AQ346" s="6">
        <f t="shared" si="279"/>
        <v>0</v>
      </c>
      <c r="AR346" s="6">
        <f t="shared" si="280"/>
        <v>5.6917635400804562E-7</v>
      </c>
      <c r="AS346" s="5">
        <f t="shared" si="281"/>
        <v>5.6917635400804562E-7</v>
      </c>
      <c r="AT346" s="5">
        <f t="shared" si="282"/>
        <v>5.6917635400804562E-7</v>
      </c>
      <c r="AU346" s="6">
        <f t="shared" si="283"/>
        <v>1.9107442727629684E-2</v>
      </c>
      <c r="AV346" s="6">
        <f t="shared" si="284"/>
        <v>1.3732165140550907E-5</v>
      </c>
      <c r="AW346" s="6">
        <f t="shared" si="285"/>
        <v>0.1670524967202007</v>
      </c>
      <c r="AX346" s="5">
        <f t="shared" si="286"/>
        <v>0.18617367161297094</v>
      </c>
      <c r="AY346" s="5">
        <v>1.8699999999999999E-4</v>
      </c>
      <c r="AZ346" s="5">
        <v>0.17550289999996599</v>
      </c>
      <c r="BA346" s="10">
        <f t="shared" si="287"/>
        <v>26.116748663101603</v>
      </c>
      <c r="BB346" s="10">
        <f t="shared" si="288"/>
        <v>8.5917237732620333E-2</v>
      </c>
      <c r="BC346" s="5">
        <f t="shared" si="289"/>
        <v>99.695627618177525</v>
      </c>
      <c r="BD346" s="5">
        <f t="shared" si="292"/>
        <v>99.695627618177525</v>
      </c>
      <c r="BE346" s="5">
        <f t="shared" si="290"/>
        <v>6.0801112762279228</v>
      </c>
    </row>
    <row r="347" spans="5:57">
      <c r="E347" s="3"/>
      <c r="F347" s="3"/>
      <c r="G347" s="5">
        <v>65536</v>
      </c>
      <c r="H347" s="5">
        <v>21996</v>
      </c>
      <c r="I347" s="5">
        <v>2441916</v>
      </c>
      <c r="J347" s="10">
        <f t="shared" si="256"/>
        <v>4883832</v>
      </c>
      <c r="K347" s="5">
        <v>331.905441</v>
      </c>
      <c r="L347" s="10">
        <f t="shared" si="257"/>
        <v>2655.243528</v>
      </c>
      <c r="M347" s="5">
        <f t="shared" si="258"/>
        <v>29.742912</v>
      </c>
      <c r="N347" s="5">
        <f t="shared" si="259"/>
        <v>13107200</v>
      </c>
      <c r="O347" s="11">
        <f t="shared" si="260"/>
        <v>1839.3160357982804</v>
      </c>
      <c r="P347" s="11">
        <f t="shared" si="294"/>
        <v>1.3333333333333333</v>
      </c>
      <c r="Q347" s="6">
        <f t="shared" si="261"/>
        <v>2.0041646458244988E-4</v>
      </c>
      <c r="R347" s="6">
        <f t="shared" si="262"/>
        <v>4.5751247120143623E-7</v>
      </c>
      <c r="S347" s="5">
        <f t="shared" si="263"/>
        <v>2.0087397705365132E-4</v>
      </c>
      <c r="T347" s="5">
        <f t="shared" si="264"/>
        <v>2.0041646458244988E-4</v>
      </c>
      <c r="U347" s="6">
        <f t="shared" si="265"/>
        <v>0</v>
      </c>
      <c r="V347" s="6">
        <f t="shared" si="266"/>
        <v>3.2455384904872928E-5</v>
      </c>
      <c r="W347" s="6">
        <f t="shared" si="267"/>
        <v>0.17382061296368312</v>
      </c>
      <c r="X347" s="5">
        <f t="shared" si="268"/>
        <v>0.17385306834858799</v>
      </c>
      <c r="Y347" s="5">
        <v>1.94E-4</v>
      </c>
      <c r="Z347" s="5">
        <v>0.183830872727308</v>
      </c>
      <c r="AA347" s="10">
        <f t="shared" si="269"/>
        <v>25.174391752577321</v>
      </c>
      <c r="AB347" s="10">
        <f t="shared" si="270"/>
        <v>0.10949457847422681</v>
      </c>
      <c r="AC347" s="5">
        <f t="shared" si="271"/>
        <v>3.3074559703349884</v>
      </c>
      <c r="AD347" s="5">
        <f t="shared" si="291"/>
        <v>3.5432871410573838</v>
      </c>
      <c r="AE347" s="5">
        <f t="shared" si="272"/>
        <v>5.4277087578868937</v>
      </c>
      <c r="AG347" s="5">
        <v>32768</v>
      </c>
      <c r="AH347" s="5">
        <v>85623</v>
      </c>
      <c r="AI347" s="5">
        <v>2374949</v>
      </c>
      <c r="AJ347" s="10">
        <f t="shared" si="273"/>
        <v>4749898</v>
      </c>
      <c r="AK347" s="5">
        <v>161.77563499999999</v>
      </c>
      <c r="AL347" s="10">
        <f t="shared" si="274"/>
        <v>1294.20508</v>
      </c>
      <c r="AM347" s="5">
        <f t="shared" si="275"/>
        <v>30.211848</v>
      </c>
      <c r="AN347" s="5">
        <f t="shared" si="276"/>
        <v>13107200</v>
      </c>
      <c r="AO347" s="11">
        <f t="shared" si="277"/>
        <v>3670.1277667678451</v>
      </c>
      <c r="AP347" s="11">
        <f t="shared" si="295"/>
        <v>1.3333333333333333</v>
      </c>
      <c r="AQ347" s="6">
        <f t="shared" si="279"/>
        <v>0</v>
      </c>
      <c r="AR347" s="6">
        <f t="shared" si="280"/>
        <v>3.6679045384793463E-7</v>
      </c>
      <c r="AS347" s="5">
        <f t="shared" si="281"/>
        <v>3.6679045384793463E-7</v>
      </c>
      <c r="AT347" s="5">
        <f t="shared" si="282"/>
        <v>3.6679045384793463E-7</v>
      </c>
      <c r="AU347" s="6">
        <f t="shared" si="283"/>
        <v>1.858344103504846E-2</v>
      </c>
      <c r="AV347" s="6">
        <f t="shared" si="284"/>
        <v>8.8493259580250515E-6</v>
      </c>
      <c r="AW347" s="6">
        <f t="shared" si="285"/>
        <v>0.45917103376568535</v>
      </c>
      <c r="AX347" s="5">
        <f t="shared" si="286"/>
        <v>0.47776332412669187</v>
      </c>
      <c r="AY347" s="5">
        <v>5.1400000000000003E-4</v>
      </c>
      <c r="AZ347" s="5">
        <v>0.48126162666683797</v>
      </c>
      <c r="BA347" s="10">
        <f t="shared" si="287"/>
        <v>9.2410466926070036</v>
      </c>
      <c r="BB347" s="10">
        <f t="shared" si="288"/>
        <v>2.0143269727626457E-2</v>
      </c>
      <c r="BC347" s="5">
        <f t="shared" si="289"/>
        <v>99.928639989523759</v>
      </c>
      <c r="BD347" s="5">
        <f t="shared" si="292"/>
        <v>99.928639989523759</v>
      </c>
      <c r="BE347" s="5">
        <f t="shared" si="290"/>
        <v>0.72690244688215422</v>
      </c>
    </row>
    <row r="348" spans="5:57">
      <c r="E348" s="3"/>
      <c r="F348" s="3"/>
      <c r="G348" s="5">
        <v>32768</v>
      </c>
      <c r="H348" s="5">
        <v>85623</v>
      </c>
      <c r="I348" s="5">
        <v>2374949</v>
      </c>
      <c r="J348" s="10">
        <f t="shared" si="256"/>
        <v>4749898</v>
      </c>
      <c r="K348" s="5">
        <v>187.91995199999999</v>
      </c>
      <c r="L348" s="10">
        <f t="shared" si="257"/>
        <v>1503.359616</v>
      </c>
      <c r="M348" s="5">
        <f t="shared" si="258"/>
        <v>30.211848</v>
      </c>
      <c r="N348" s="5">
        <f t="shared" si="259"/>
        <v>13107200</v>
      </c>
      <c r="O348" s="11">
        <f t="shared" si="260"/>
        <v>3159.5221458975257</v>
      </c>
      <c r="P348" s="11">
        <f t="shared" si="294"/>
        <v>1.3333333333333333</v>
      </c>
      <c r="Q348" s="6">
        <f t="shared" si="261"/>
        <v>1.9492025202489551E-4</v>
      </c>
      <c r="R348" s="6">
        <f t="shared" si="262"/>
        <v>2.5903679484294828E-7</v>
      </c>
      <c r="S348" s="5">
        <f t="shared" si="263"/>
        <v>1.9517928881973847E-4</v>
      </c>
      <c r="T348" s="5">
        <f t="shared" si="264"/>
        <v>1.9492025202489551E-4</v>
      </c>
      <c r="U348" s="6">
        <f t="shared" si="265"/>
        <v>0</v>
      </c>
      <c r="V348" s="6">
        <f t="shared" si="266"/>
        <v>1.8375758936308746E-5</v>
      </c>
      <c r="W348" s="6">
        <f t="shared" si="267"/>
        <v>0.45515913085335574</v>
      </c>
      <c r="X348" s="5">
        <f t="shared" si="268"/>
        <v>0.45517750661229206</v>
      </c>
      <c r="Y348" s="5">
        <v>5.0799999999999999E-4</v>
      </c>
      <c r="Z348" s="5">
        <v>0.47156623999999997</v>
      </c>
      <c r="AA348" s="10">
        <f t="shared" si="269"/>
        <v>9.3501929133858255</v>
      </c>
      <c r="AB348" s="10">
        <f t="shared" si="270"/>
        <v>2.3674954582677168E-2</v>
      </c>
      <c r="AC348" s="5">
        <f t="shared" si="271"/>
        <v>61.629871648642606</v>
      </c>
      <c r="AD348" s="5">
        <f t="shared" si="291"/>
        <v>61.578880153594781</v>
      </c>
      <c r="AE348" s="5">
        <f t="shared" si="272"/>
        <v>3.4753830952164666</v>
      </c>
      <c r="AG348" s="5">
        <v>32768</v>
      </c>
      <c r="AH348" s="5">
        <v>358172</v>
      </c>
      <c r="AI348" s="5">
        <v>1948235</v>
      </c>
      <c r="AJ348" s="10">
        <f t="shared" si="273"/>
        <v>3896470</v>
      </c>
      <c r="AK348" s="5">
        <v>347.07308999999998</v>
      </c>
      <c r="AL348" s="10">
        <f t="shared" si="274"/>
        <v>2776.5847199999998</v>
      </c>
      <c r="AM348" s="5">
        <f t="shared" si="275"/>
        <v>30.542259999999999</v>
      </c>
      <c r="AN348" s="5">
        <f t="shared" si="276"/>
        <v>13107200</v>
      </c>
      <c r="AO348" s="11">
        <f t="shared" si="277"/>
        <v>1403.3319321875401</v>
      </c>
      <c r="AP348" s="11">
        <f t="shared" si="295"/>
        <v>1.3333333333333333</v>
      </c>
      <c r="AQ348" s="6">
        <f t="shared" si="279"/>
        <v>0</v>
      </c>
      <c r="AR348" s="6">
        <f t="shared" si="280"/>
        <v>7.8691142952092293E-7</v>
      </c>
      <c r="AS348" s="5">
        <f t="shared" si="281"/>
        <v>7.8691142952092293E-7</v>
      </c>
      <c r="AT348" s="5">
        <f t="shared" si="282"/>
        <v>7.8691142952092293E-7</v>
      </c>
      <c r="AU348" s="6">
        <f t="shared" si="283"/>
        <v>1.5244500090283048E-2</v>
      </c>
      <c r="AV348" s="6">
        <f t="shared" si="284"/>
        <v>1.8985324364011706E-5</v>
      </c>
      <c r="AW348" s="6">
        <f t="shared" si="285"/>
        <v>0.37609144983531817</v>
      </c>
      <c r="AX348" s="5">
        <f t="shared" si="286"/>
        <v>0.39135493524996523</v>
      </c>
      <c r="AY348" s="5">
        <v>4.2099999999999999E-4</v>
      </c>
      <c r="AZ348" s="5">
        <v>0.39981668333319298</v>
      </c>
      <c r="BA348" s="10">
        <f t="shared" si="287"/>
        <v>9.2552731591448936</v>
      </c>
      <c r="BB348" s="10">
        <f t="shared" si="288"/>
        <v>5.276170489311164E-2</v>
      </c>
      <c r="BC348" s="5">
        <f t="shared" si="289"/>
        <v>99.813085171135171</v>
      </c>
      <c r="BD348" s="5">
        <f t="shared" si="292"/>
        <v>99.813085171135171</v>
      </c>
      <c r="BE348" s="5">
        <f t="shared" si="290"/>
        <v>2.1164069524772757</v>
      </c>
    </row>
    <row r="349" spans="5:57">
      <c r="E349" s="3"/>
      <c r="F349" s="3"/>
      <c r="G349" s="5">
        <v>32768</v>
      </c>
      <c r="H349" s="5">
        <v>358172</v>
      </c>
      <c r="I349" s="5">
        <v>1948235</v>
      </c>
      <c r="J349" s="10">
        <f t="shared" si="256"/>
        <v>3896470</v>
      </c>
      <c r="K349" s="5">
        <v>354.06924400000003</v>
      </c>
      <c r="L349" s="10">
        <f t="shared" si="257"/>
        <v>2832.5539520000002</v>
      </c>
      <c r="M349" s="5">
        <f t="shared" si="258"/>
        <v>30.542259999999999</v>
      </c>
      <c r="N349" s="5">
        <f t="shared" si="259"/>
        <v>13107200</v>
      </c>
      <c r="O349" s="11">
        <f t="shared" si="260"/>
        <v>1375.6031009572805</v>
      </c>
      <c r="P349" s="11">
        <f t="shared" si="294"/>
        <v>1.3333333333333333</v>
      </c>
      <c r="Q349" s="6">
        <f t="shared" si="261"/>
        <v>1.598983629558876E-4</v>
      </c>
      <c r="R349" s="6">
        <f t="shared" si="262"/>
        <v>4.8806399289749607E-7</v>
      </c>
      <c r="S349" s="5">
        <f t="shared" si="263"/>
        <v>1.603864269487851E-4</v>
      </c>
      <c r="T349" s="5">
        <f t="shared" si="264"/>
        <v>1.598983629558876E-4</v>
      </c>
      <c r="U349" s="6">
        <f t="shared" si="265"/>
        <v>0</v>
      </c>
      <c r="V349" s="6">
        <f t="shared" si="266"/>
        <v>3.462267313959873E-5</v>
      </c>
      <c r="W349" s="6">
        <f t="shared" si="267"/>
        <v>0.3557050687968154</v>
      </c>
      <c r="X349" s="5">
        <f t="shared" si="268"/>
        <v>0.35573969146995499</v>
      </c>
      <c r="Y349" s="5">
        <v>3.97E-4</v>
      </c>
      <c r="Z349" s="5">
        <v>0.37634878181825399</v>
      </c>
      <c r="AA349" s="10">
        <f t="shared" si="269"/>
        <v>9.8147858942065493</v>
      </c>
      <c r="AB349" s="10">
        <f t="shared" si="270"/>
        <v>5.7079172836272049E-2</v>
      </c>
      <c r="AC349" s="5">
        <f t="shared" si="271"/>
        <v>59.723334268038386</v>
      </c>
      <c r="AD349" s="5">
        <f t="shared" si="291"/>
        <v>59.60039623456295</v>
      </c>
      <c r="AE349" s="5">
        <f t="shared" si="272"/>
        <v>5.4760613940957352</v>
      </c>
      <c r="AG349" s="5">
        <v>32768</v>
      </c>
      <c r="AH349" s="5">
        <v>88343</v>
      </c>
      <c r="AI349" s="5">
        <v>2408949</v>
      </c>
      <c r="AJ349" s="10">
        <f t="shared" si="273"/>
        <v>4817898</v>
      </c>
      <c r="AK349" s="5">
        <v>326.71176100000002</v>
      </c>
      <c r="AL349" s="10">
        <f t="shared" si="274"/>
        <v>2613.6940880000002</v>
      </c>
      <c r="AM349" s="5">
        <f t="shared" si="275"/>
        <v>30.674247999999999</v>
      </c>
      <c r="AN349" s="5">
        <f t="shared" si="276"/>
        <v>13107200</v>
      </c>
      <c r="AO349" s="11">
        <f t="shared" si="277"/>
        <v>1843.32895809037</v>
      </c>
      <c r="AP349" s="11"/>
      <c r="AQ349" s="6">
        <f t="shared" si="279"/>
        <v>0</v>
      </c>
      <c r="AR349" s="6">
        <f t="shared" si="280"/>
        <v>7.4074662166925173E-7</v>
      </c>
      <c r="AS349" s="5">
        <f t="shared" si="281"/>
        <v>7.4074662166925173E-7</v>
      </c>
      <c r="AT349" s="5">
        <f t="shared" si="282"/>
        <v>7.4074662166925173E-7</v>
      </c>
      <c r="AU349" s="6">
        <f t="shared" si="283"/>
        <v>1.8849483377512084E-2</v>
      </c>
      <c r="AV349" s="6">
        <f t="shared" si="284"/>
        <v>1.7871534656064724E-5</v>
      </c>
      <c r="AW349" s="6">
        <f t="shared" si="285"/>
        <v>0.33053167800253613</v>
      </c>
      <c r="AX349" s="5">
        <f t="shared" si="286"/>
        <v>0.34939903291470431</v>
      </c>
      <c r="AY349" s="5">
        <v>3.6999999999999999E-4</v>
      </c>
      <c r="AZ349" s="5">
        <v>0.3451767</v>
      </c>
      <c r="BA349" s="10">
        <f t="shared" si="287"/>
        <v>13.021345945945946</v>
      </c>
      <c r="BB349" s="10">
        <f t="shared" si="288"/>
        <v>5.6512304605405413E-2</v>
      </c>
      <c r="BC349" s="5">
        <f t="shared" si="289"/>
        <v>99.799798210359654</v>
      </c>
      <c r="BD349" s="5">
        <f t="shared" si="292"/>
        <v>99.799798210359654</v>
      </c>
      <c r="BE349" s="5">
        <f t="shared" si="290"/>
        <v>1.2232381023123251</v>
      </c>
    </row>
    <row r="350" spans="5:57">
      <c r="E350" s="3"/>
      <c r="F350" s="3"/>
      <c r="G350" s="5">
        <v>32768</v>
      </c>
      <c r="H350" s="5">
        <v>88343</v>
      </c>
      <c r="I350" s="5">
        <v>2408949</v>
      </c>
      <c r="J350" s="10">
        <f t="shared" si="256"/>
        <v>4817898</v>
      </c>
      <c r="K350" s="5">
        <v>416.256866</v>
      </c>
      <c r="L350" s="10">
        <f t="shared" si="257"/>
        <v>3330.054928</v>
      </c>
      <c r="M350" s="5">
        <f t="shared" si="258"/>
        <v>30.674247999999999</v>
      </c>
      <c r="N350" s="5">
        <f t="shared" si="259"/>
        <v>13107200</v>
      </c>
      <c r="O350" s="11">
        <f t="shared" si="260"/>
        <v>1446.7923515284431</v>
      </c>
      <c r="P350" s="11">
        <f t="shared" si="294"/>
        <v>1.3333333333333333</v>
      </c>
      <c r="Q350" s="6">
        <f t="shared" si="261"/>
        <v>1.9771074923929737E-4</v>
      </c>
      <c r="R350" s="6">
        <f t="shared" si="262"/>
        <v>5.7378603630130039E-7</v>
      </c>
      <c r="S350" s="5">
        <f t="shared" si="263"/>
        <v>1.9828453527559868E-4</v>
      </c>
      <c r="T350" s="5">
        <f t="shared" si="264"/>
        <v>1.9771074923929737E-4</v>
      </c>
      <c r="U350" s="6">
        <f t="shared" si="265"/>
        <v>0</v>
      </c>
      <c r="V350" s="6">
        <f t="shared" si="266"/>
        <v>4.0703691884720001E-5</v>
      </c>
      <c r="W350" s="6">
        <f t="shared" si="267"/>
        <v>0.32882559256531801</v>
      </c>
      <c r="X350" s="5">
        <f t="shared" si="268"/>
        <v>0.32886629625720276</v>
      </c>
      <c r="Y350" s="5">
        <v>3.6699999999999998E-4</v>
      </c>
      <c r="Z350" s="5">
        <v>0.33947132999999996</v>
      </c>
      <c r="AA350" s="10">
        <f t="shared" si="269"/>
        <v>13.127787465940056</v>
      </c>
      <c r="AB350" s="10">
        <f t="shared" si="270"/>
        <v>7.258975319891009E-2</v>
      </c>
      <c r="AC350" s="5">
        <f t="shared" si="271"/>
        <v>46.127861242698259</v>
      </c>
      <c r="AD350" s="5">
        <f t="shared" si="291"/>
        <v>45.97151627367883</v>
      </c>
      <c r="AE350" s="5">
        <f t="shared" si="272"/>
        <v>3.1239850925841659</v>
      </c>
      <c r="AG350" s="5">
        <v>32768</v>
      </c>
      <c r="AH350" s="5">
        <v>411676</v>
      </c>
      <c r="AI350" s="5">
        <v>1893370</v>
      </c>
      <c r="AJ350" s="10">
        <f t="shared" si="273"/>
        <v>3786740</v>
      </c>
      <c r="AK350" s="5">
        <v>371.28146400000003</v>
      </c>
      <c r="AL350" s="10">
        <f t="shared" si="274"/>
        <v>2970.2517120000002</v>
      </c>
      <c r="AM350" s="5">
        <f t="shared" si="275"/>
        <v>30.953959999999999</v>
      </c>
      <c r="AN350" s="5">
        <f t="shared" si="276"/>
        <v>13107200</v>
      </c>
      <c r="AO350" s="11">
        <f t="shared" si="277"/>
        <v>1274.8885842574678</v>
      </c>
      <c r="AP350" s="11">
        <f t="shared" ref="AP350:AP385" si="296">4/3</f>
        <v>1.3333333333333333</v>
      </c>
      <c r="AQ350" s="6">
        <f t="shared" si="279"/>
        <v>0</v>
      </c>
      <c r="AR350" s="6">
        <f t="shared" si="280"/>
        <v>8.4179856061690383E-7</v>
      </c>
      <c r="AS350" s="5">
        <f t="shared" si="281"/>
        <v>8.4179856061690383E-7</v>
      </c>
      <c r="AT350" s="5">
        <f t="shared" si="282"/>
        <v>8.4179856061690383E-7</v>
      </c>
      <c r="AU350" s="6">
        <f t="shared" si="283"/>
        <v>1.4815193822069316E-2</v>
      </c>
      <c r="AV350" s="6">
        <f t="shared" si="284"/>
        <v>2.0309552159129181E-5</v>
      </c>
      <c r="AW350" s="6">
        <f t="shared" si="285"/>
        <v>0.36447817466225607</v>
      </c>
      <c r="AX350" s="5">
        <f t="shared" si="286"/>
        <v>0.37931367803648453</v>
      </c>
      <c r="AY350" s="5">
        <v>4.08E-4</v>
      </c>
      <c r="AZ350" s="5">
        <v>0.38824599999986403</v>
      </c>
      <c r="BA350" s="10">
        <f t="shared" si="287"/>
        <v>9.2812254901960785</v>
      </c>
      <c r="BB350" s="10">
        <f t="shared" si="288"/>
        <v>5.8240229647058828E-2</v>
      </c>
      <c r="BC350" s="5">
        <f t="shared" si="289"/>
        <v>99.793676823378206</v>
      </c>
      <c r="BD350" s="5">
        <f t="shared" si="292"/>
        <v>99.793676823378206</v>
      </c>
      <c r="BE350" s="5">
        <f t="shared" si="290"/>
        <v>2.300686153465235</v>
      </c>
    </row>
    <row r="351" spans="5:57">
      <c r="E351" s="3"/>
      <c r="F351" s="3"/>
      <c r="G351" s="5">
        <v>32768</v>
      </c>
      <c r="H351" s="5">
        <v>411676</v>
      </c>
      <c r="I351" s="5">
        <v>1893370</v>
      </c>
      <c r="J351" s="10">
        <f t="shared" si="256"/>
        <v>3786740</v>
      </c>
      <c r="K351" s="5">
        <v>314.66107199999999</v>
      </c>
      <c r="L351" s="10">
        <f t="shared" si="257"/>
        <v>2517.2885759999999</v>
      </c>
      <c r="M351" s="5">
        <f t="shared" si="258"/>
        <v>30.953959999999999</v>
      </c>
      <c r="N351" s="5">
        <f t="shared" si="259"/>
        <v>13107200</v>
      </c>
      <c r="O351" s="11">
        <f t="shared" si="260"/>
        <v>1504.2931653140749</v>
      </c>
      <c r="P351" s="11">
        <f t="shared" si="294"/>
        <v>1.3333333333333333</v>
      </c>
      <c r="Q351" s="6">
        <f t="shared" si="261"/>
        <v>1.5539540325976533E-4</v>
      </c>
      <c r="R351" s="6">
        <f t="shared" si="262"/>
        <v>4.3374210500397627E-7</v>
      </c>
      <c r="S351" s="5">
        <f t="shared" si="263"/>
        <v>1.5582914536476931E-4</v>
      </c>
      <c r="T351" s="5">
        <f t="shared" si="264"/>
        <v>1.5539540325976533E-4</v>
      </c>
      <c r="U351" s="6">
        <f t="shared" si="265"/>
        <v>0</v>
      </c>
      <c r="V351" s="6">
        <f t="shared" si="266"/>
        <v>3.0769143692163619E-5</v>
      </c>
      <c r="W351" s="6">
        <f t="shared" si="267"/>
        <v>0.35032917355051596</v>
      </c>
      <c r="X351" s="5">
        <f t="shared" si="268"/>
        <v>0.35035994269420812</v>
      </c>
      <c r="Y351" s="5">
        <v>3.9100000000000002E-4</v>
      </c>
      <c r="Z351" s="5">
        <v>0.37203294545458104</v>
      </c>
      <c r="AA351" s="10">
        <f t="shared" si="269"/>
        <v>9.684757033248081</v>
      </c>
      <c r="AB351" s="10">
        <f t="shared" si="270"/>
        <v>5.1504625595907925E-2</v>
      </c>
      <c r="AC351" s="5">
        <f t="shared" si="271"/>
        <v>60.256930112591988</v>
      </c>
      <c r="AD351" s="5">
        <f t="shared" si="291"/>
        <v>60.145998627936237</v>
      </c>
      <c r="AE351" s="5">
        <f t="shared" si="272"/>
        <v>5.8255600814844595</v>
      </c>
      <c r="AG351" s="5">
        <v>131072</v>
      </c>
      <c r="AH351" s="5">
        <v>43164</v>
      </c>
      <c r="AI351" s="5">
        <v>2534794</v>
      </c>
      <c r="AJ351" s="10">
        <f t="shared" si="273"/>
        <v>5069588</v>
      </c>
      <c r="AK351" s="5">
        <v>345.41449699999998</v>
      </c>
      <c r="AL351" s="10">
        <f t="shared" si="274"/>
        <v>2763.3159759999999</v>
      </c>
      <c r="AM351" s="5">
        <f t="shared" si="275"/>
        <v>31.280808</v>
      </c>
      <c r="AN351" s="5">
        <f t="shared" si="276"/>
        <v>13107200</v>
      </c>
      <c r="AO351" s="11">
        <f t="shared" si="277"/>
        <v>1834.6030797890919</v>
      </c>
      <c r="AP351" s="11">
        <f t="shared" si="296"/>
        <v>1.3333333333333333</v>
      </c>
      <c r="AQ351" s="6">
        <f t="shared" si="279"/>
        <v>0</v>
      </c>
      <c r="AR351" s="6">
        <f t="shared" si="280"/>
        <v>7.8315093691510494E-7</v>
      </c>
      <c r="AS351" s="5">
        <f t="shared" si="281"/>
        <v>7.8315093691510494E-7</v>
      </c>
      <c r="AT351" s="5">
        <f t="shared" si="282"/>
        <v>7.8315093691510494E-7</v>
      </c>
      <c r="AU351" s="6">
        <f t="shared" si="283"/>
        <v>1.9834192159492531E-2</v>
      </c>
      <c r="AV351" s="6">
        <f t="shared" si="284"/>
        <v>1.8894597289513136E-5</v>
      </c>
      <c r="AW351" s="6">
        <f t="shared" si="285"/>
        <v>0.12863935576314922</v>
      </c>
      <c r="AX351" s="5">
        <f t="shared" si="286"/>
        <v>0.14849244251993127</v>
      </c>
      <c r="AY351" s="5">
        <v>1.44E-4</v>
      </c>
      <c r="AZ351" s="5">
        <v>0.13799519999999998</v>
      </c>
      <c r="BA351" s="10">
        <f t="shared" si="287"/>
        <v>35.20547222222222</v>
      </c>
      <c r="BB351" s="10">
        <f t="shared" si="288"/>
        <v>0.15351755422222221</v>
      </c>
      <c r="BC351" s="5">
        <f t="shared" si="289"/>
        <v>99.456145182697838</v>
      </c>
      <c r="BD351" s="5">
        <f t="shared" si="292"/>
        <v>99.456145182697838</v>
      </c>
      <c r="BE351" s="5">
        <f t="shared" si="290"/>
        <v>7.6069620681960561</v>
      </c>
    </row>
    <row r="352" spans="5:57">
      <c r="E352" s="3"/>
      <c r="F352" s="3"/>
      <c r="G352" s="5">
        <v>131072</v>
      </c>
      <c r="H352" s="5">
        <v>43164</v>
      </c>
      <c r="I352" s="5">
        <v>2534794</v>
      </c>
      <c r="J352" s="10">
        <f t="shared" si="256"/>
        <v>5069588</v>
      </c>
      <c r="K352" s="5">
        <v>352.31047799999999</v>
      </c>
      <c r="L352" s="10">
        <f t="shared" si="257"/>
        <v>2818.4838239999999</v>
      </c>
      <c r="M352" s="5">
        <f t="shared" si="258"/>
        <v>31.280808</v>
      </c>
      <c r="N352" s="5">
        <f t="shared" si="259"/>
        <v>13107200</v>
      </c>
      <c r="O352" s="11">
        <f t="shared" si="260"/>
        <v>1798.6933105066491</v>
      </c>
      <c r="P352" s="11">
        <f t="shared" si="294"/>
        <v>1.3333333333333333</v>
      </c>
      <c r="Q352" s="6">
        <f t="shared" si="261"/>
        <v>2.0803928223772091E-4</v>
      </c>
      <c r="R352" s="6">
        <f t="shared" si="262"/>
        <v>4.8563963559711339E-7</v>
      </c>
      <c r="S352" s="5">
        <f t="shared" si="263"/>
        <v>2.0852492187331802E-4</v>
      </c>
      <c r="T352" s="5">
        <f t="shared" si="264"/>
        <v>2.0803928223772091E-4</v>
      </c>
      <c r="U352" s="6">
        <f t="shared" si="265"/>
        <v>0</v>
      </c>
      <c r="V352" s="6">
        <f t="shared" si="266"/>
        <v>3.445069214610967E-5</v>
      </c>
      <c r="W352" s="6">
        <f t="shared" si="267"/>
        <v>0.12722952082908764</v>
      </c>
      <c r="X352" s="5">
        <f t="shared" si="268"/>
        <v>0.12726397152123375</v>
      </c>
      <c r="Y352" s="5">
        <v>1.4200000000000001E-4</v>
      </c>
      <c r="Z352" s="5">
        <v>0.135586611764756</v>
      </c>
      <c r="AA352" s="10">
        <f t="shared" si="269"/>
        <v>35.701323943661976</v>
      </c>
      <c r="AB352" s="10">
        <f t="shared" si="270"/>
        <v>0.15878782107042252</v>
      </c>
      <c r="AC352" s="5">
        <f t="shared" si="271"/>
        <v>46.506536787127395</v>
      </c>
      <c r="AD352" s="5">
        <f t="shared" si="291"/>
        <v>46.84853653050564</v>
      </c>
      <c r="AE352" s="5">
        <f t="shared" si="272"/>
        <v>6.1382463468901385</v>
      </c>
      <c r="AG352" s="5">
        <v>32768</v>
      </c>
      <c r="AH352" s="5">
        <v>36720</v>
      </c>
      <c r="AI352" s="5">
        <v>2577200</v>
      </c>
      <c r="AJ352" s="10">
        <f t="shared" si="273"/>
        <v>5154400</v>
      </c>
      <c r="AK352" s="5">
        <v>293.517517</v>
      </c>
      <c r="AL352" s="10">
        <f t="shared" si="274"/>
        <v>2348.140136</v>
      </c>
      <c r="AM352" s="5">
        <f t="shared" si="275"/>
        <v>31.660799999999998</v>
      </c>
      <c r="AN352" s="5">
        <f t="shared" si="276"/>
        <v>13107200</v>
      </c>
      <c r="AO352" s="11">
        <f t="shared" si="277"/>
        <v>2195.0989725768222</v>
      </c>
      <c r="AP352" s="11">
        <f t="shared" si="296"/>
        <v>1.3333333333333333</v>
      </c>
      <c r="AQ352" s="6">
        <f t="shared" si="279"/>
        <v>0</v>
      </c>
      <c r="AR352" s="6">
        <f t="shared" si="280"/>
        <v>6.6548601878613469E-7</v>
      </c>
      <c r="AS352" s="5">
        <f t="shared" si="281"/>
        <v>6.6548601878613469E-7</v>
      </c>
      <c r="AT352" s="5">
        <f t="shared" si="282"/>
        <v>6.6548601878613469E-7</v>
      </c>
      <c r="AU352" s="6">
        <f t="shared" si="283"/>
        <v>2.0166009558742898E-2</v>
      </c>
      <c r="AV352" s="6">
        <f t="shared" si="284"/>
        <v>1.6055768733797025E-5</v>
      </c>
      <c r="AW352" s="6">
        <f t="shared" si="285"/>
        <v>0.32874502028360353</v>
      </c>
      <c r="AX352" s="5">
        <f t="shared" si="286"/>
        <v>0.34892708561108021</v>
      </c>
      <c r="AY352" s="5">
        <v>3.68E-4</v>
      </c>
      <c r="AZ352" s="5">
        <v>0.34249760000000001</v>
      </c>
      <c r="BA352" s="10">
        <f t="shared" si="287"/>
        <v>14.006521739130434</v>
      </c>
      <c r="BB352" s="10">
        <f t="shared" si="288"/>
        <v>5.1046524695652171E-2</v>
      </c>
      <c r="BC352" s="5">
        <f t="shared" si="289"/>
        <v>99.819161407938552</v>
      </c>
      <c r="BD352" s="5">
        <f t="shared" si="292"/>
        <v>99.819161407938552</v>
      </c>
      <c r="BE352" s="5">
        <f t="shared" si="290"/>
        <v>1.8772352305768563</v>
      </c>
    </row>
    <row r="353" spans="5:57">
      <c r="E353" s="3"/>
      <c r="F353" s="3"/>
      <c r="G353" s="5">
        <v>65536</v>
      </c>
      <c r="H353" s="5">
        <v>52329</v>
      </c>
      <c r="I353" s="5">
        <v>2650668</v>
      </c>
      <c r="J353" s="10">
        <f t="shared" si="256"/>
        <v>5301336</v>
      </c>
      <c r="K353" s="5">
        <v>402.56947300000002</v>
      </c>
      <c r="L353" s="10">
        <f t="shared" si="257"/>
        <v>3220.5557840000001</v>
      </c>
      <c r="M353" s="5">
        <f t="shared" si="258"/>
        <v>32.854596000000001</v>
      </c>
      <c r="N353" s="5">
        <f t="shared" si="259"/>
        <v>13107200</v>
      </c>
      <c r="O353" s="11">
        <f t="shared" si="260"/>
        <v>1646.0935178758573</v>
      </c>
      <c r="P353" s="11">
        <f t="shared" si="294"/>
        <v>1.3333333333333333</v>
      </c>
      <c r="Q353" s="6">
        <f t="shared" si="261"/>
        <v>2.1754946089129736E-4</v>
      </c>
      <c r="R353" s="6">
        <f t="shared" si="262"/>
        <v>5.5491875597932682E-7</v>
      </c>
      <c r="S353" s="5">
        <f t="shared" si="263"/>
        <v>2.1810437964727669E-4</v>
      </c>
      <c r="T353" s="5">
        <f t="shared" si="264"/>
        <v>2.1754946089129736E-4</v>
      </c>
      <c r="U353" s="6">
        <f t="shared" si="265"/>
        <v>0</v>
      </c>
      <c r="V353" s="6">
        <f t="shared" si="266"/>
        <v>3.9365269691878449E-5</v>
      </c>
      <c r="W353" s="6">
        <f t="shared" si="267"/>
        <v>0.14783711927323565</v>
      </c>
      <c r="X353" s="5">
        <f t="shared" si="268"/>
        <v>0.14787648454292751</v>
      </c>
      <c r="Y353" s="5">
        <v>1.65E-4</v>
      </c>
      <c r="Z353" s="5">
        <v>0.15678300000000001</v>
      </c>
      <c r="AA353" s="10">
        <f t="shared" si="269"/>
        <v>32.129309090909089</v>
      </c>
      <c r="AB353" s="10">
        <f t="shared" si="270"/>
        <v>0.15614815922424241</v>
      </c>
      <c r="AC353" s="5">
        <f t="shared" si="271"/>
        <v>31.848158115937796</v>
      </c>
      <c r="AD353" s="5">
        <f t="shared" si="291"/>
        <v>32.184472513501028</v>
      </c>
      <c r="AE353" s="5">
        <f t="shared" si="272"/>
        <v>5.680791576301317</v>
      </c>
      <c r="AG353" s="5">
        <v>65536</v>
      </c>
      <c r="AH353" s="5">
        <v>52329</v>
      </c>
      <c r="AI353" s="5">
        <v>2650668</v>
      </c>
      <c r="AJ353" s="10">
        <f t="shared" si="273"/>
        <v>5301336</v>
      </c>
      <c r="AK353" s="5">
        <v>357.57583599999998</v>
      </c>
      <c r="AL353" s="10">
        <f t="shared" si="274"/>
        <v>2860.6066879999998</v>
      </c>
      <c r="AM353" s="5">
        <f t="shared" si="275"/>
        <v>32.854596000000001</v>
      </c>
      <c r="AN353" s="5">
        <f t="shared" si="276"/>
        <v>13107200</v>
      </c>
      <c r="AO353" s="11">
        <f t="shared" si="277"/>
        <v>1853.2208647342716</v>
      </c>
      <c r="AP353" s="11">
        <f t="shared" si="296"/>
        <v>1.3333333333333333</v>
      </c>
      <c r="AQ353" s="6">
        <f t="shared" si="279"/>
        <v>0</v>
      </c>
      <c r="AR353" s="6">
        <f t="shared" si="280"/>
        <v>8.1072408197621747E-7</v>
      </c>
      <c r="AS353" s="5">
        <f t="shared" si="281"/>
        <v>8.1072408197621747E-7</v>
      </c>
      <c r="AT353" s="5">
        <f t="shared" si="282"/>
        <v>8.1072408197621747E-7</v>
      </c>
      <c r="AU353" s="6">
        <f t="shared" si="283"/>
        <v>2.0740880112158126E-2</v>
      </c>
      <c r="AV353" s="6">
        <f t="shared" si="284"/>
        <v>1.9559837471676798E-5</v>
      </c>
      <c r="AW353" s="6">
        <f t="shared" si="285"/>
        <v>0.1473992618119418</v>
      </c>
      <c r="AX353" s="5">
        <f t="shared" si="286"/>
        <v>0.16815970176157161</v>
      </c>
      <c r="AY353" s="5">
        <v>1.65E-4</v>
      </c>
      <c r="AZ353" s="5">
        <v>0.15813966666662999</v>
      </c>
      <c r="BA353" s="10">
        <f t="shared" si="287"/>
        <v>32.129309090909089</v>
      </c>
      <c r="BB353" s="10">
        <f t="shared" si="288"/>
        <v>0.13869608184242424</v>
      </c>
      <c r="BC353" s="5">
        <f t="shared" si="289"/>
        <v>99.508652071529553</v>
      </c>
      <c r="BD353" s="5">
        <f t="shared" si="292"/>
        <v>99.508652071529553</v>
      </c>
      <c r="BE353" s="5">
        <f t="shared" si="290"/>
        <v>6.3361933828181076</v>
      </c>
    </row>
    <row r="354" spans="5:57">
      <c r="E354" s="3"/>
      <c r="F354" s="3"/>
      <c r="G354" s="5">
        <v>65536</v>
      </c>
      <c r="H354" s="5">
        <v>389874</v>
      </c>
      <c r="I354" s="5">
        <v>2101242</v>
      </c>
      <c r="J354" s="10">
        <f t="shared" si="256"/>
        <v>4202484</v>
      </c>
      <c r="K354" s="5">
        <v>279.73864700000001</v>
      </c>
      <c r="L354" s="10">
        <f t="shared" si="257"/>
        <v>2237.9091760000001</v>
      </c>
      <c r="M354" s="5">
        <f t="shared" si="258"/>
        <v>33.012383999999997</v>
      </c>
      <c r="N354" s="5">
        <f t="shared" si="259"/>
        <v>13107200</v>
      </c>
      <c r="O354" s="11">
        <f t="shared" si="260"/>
        <v>1877.8617314181834</v>
      </c>
      <c r="P354" s="11">
        <f t="shared" si="294"/>
        <v>1.3333333333333333</v>
      </c>
      <c r="Q354" s="6">
        <f t="shared" si="261"/>
        <v>1.7245617493482829E-4</v>
      </c>
      <c r="R354" s="6">
        <f t="shared" si="262"/>
        <v>3.856035601402396E-7</v>
      </c>
      <c r="S354" s="5">
        <f t="shared" si="263"/>
        <v>1.7284177849496854E-4</v>
      </c>
      <c r="T354" s="5">
        <f t="shared" si="264"/>
        <v>1.7245617493482829E-4</v>
      </c>
      <c r="U354" s="6">
        <f t="shared" si="265"/>
        <v>0</v>
      </c>
      <c r="V354" s="6">
        <f t="shared" si="266"/>
        <v>2.7354253168610685E-5</v>
      </c>
      <c r="W354" s="6">
        <f t="shared" si="267"/>
        <v>0.21682777493407893</v>
      </c>
      <c r="X354" s="5">
        <f t="shared" si="268"/>
        <v>0.21685512918724753</v>
      </c>
      <c r="Y354" s="5">
        <v>2.42E-4</v>
      </c>
      <c r="Z354" s="5">
        <v>0.23711851428581801</v>
      </c>
      <c r="AA354" s="10">
        <f t="shared" si="269"/>
        <v>17.365636363636366</v>
      </c>
      <c r="AB354" s="10">
        <f t="shared" si="270"/>
        <v>7.3980468628099177E-2</v>
      </c>
      <c r="AC354" s="5">
        <f t="shared" si="271"/>
        <v>28.737117795525503</v>
      </c>
      <c r="AD354" s="5">
        <f t="shared" si="291"/>
        <v>28.577777481417961</v>
      </c>
      <c r="AE354" s="5">
        <f t="shared" si="272"/>
        <v>8.5456781641881374</v>
      </c>
      <c r="AG354" s="5">
        <v>65536</v>
      </c>
      <c r="AH354" s="5">
        <v>389874</v>
      </c>
      <c r="AI354" s="5">
        <v>2101242</v>
      </c>
      <c r="AJ354" s="10">
        <f t="shared" si="273"/>
        <v>4202484</v>
      </c>
      <c r="AK354" s="5">
        <v>266.37141400000002</v>
      </c>
      <c r="AL354" s="10">
        <f t="shared" si="274"/>
        <v>2130.9713120000001</v>
      </c>
      <c r="AM354" s="5">
        <f t="shared" si="275"/>
        <v>33.012383999999997</v>
      </c>
      <c r="AN354" s="5">
        <f t="shared" si="276"/>
        <v>13107200</v>
      </c>
      <c r="AO354" s="11">
        <f t="shared" si="277"/>
        <v>1972.0978768389914</v>
      </c>
      <c r="AP354" s="11">
        <f t="shared" si="296"/>
        <v>1.3333333333333333</v>
      </c>
      <c r="AQ354" s="6">
        <f t="shared" si="279"/>
        <v>0</v>
      </c>
      <c r="AR354" s="6">
        <f t="shared" si="280"/>
        <v>6.0393823725789173E-7</v>
      </c>
      <c r="AS354" s="5">
        <f t="shared" si="281"/>
        <v>6.0393823725789173E-7</v>
      </c>
      <c r="AT354" s="5">
        <f t="shared" si="282"/>
        <v>6.0393823725789173E-7</v>
      </c>
      <c r="AU354" s="6">
        <f t="shared" si="283"/>
        <v>1.6441745404792815E-2</v>
      </c>
      <c r="AV354" s="6">
        <f t="shared" si="284"/>
        <v>1.4570843553703485E-5</v>
      </c>
      <c r="AW354" s="6">
        <f t="shared" si="285"/>
        <v>0.25191873836950057</v>
      </c>
      <c r="AX354" s="5">
        <f t="shared" si="286"/>
        <v>0.26837505461784711</v>
      </c>
      <c r="AY354" s="5">
        <v>2.8200000000000002E-4</v>
      </c>
      <c r="AZ354" s="5">
        <v>0.2726569875</v>
      </c>
      <c r="BA354" s="10">
        <f t="shared" si="287"/>
        <v>14.902425531914892</v>
      </c>
      <c r="BB354" s="10">
        <f t="shared" si="288"/>
        <v>6.0453086865248223E-2</v>
      </c>
      <c r="BC354" s="5">
        <f t="shared" si="289"/>
        <v>99.785837504518469</v>
      </c>
      <c r="BD354" s="5">
        <f t="shared" si="292"/>
        <v>99.785837504518469</v>
      </c>
      <c r="BE354" s="5">
        <f t="shared" si="290"/>
        <v>1.5704467805553286</v>
      </c>
    </row>
    <row r="355" spans="5:57">
      <c r="E355" s="3"/>
      <c r="F355" s="3"/>
      <c r="G355" s="5">
        <v>65536</v>
      </c>
      <c r="H355" s="5">
        <v>389874</v>
      </c>
      <c r="I355" s="5">
        <v>2101242</v>
      </c>
      <c r="J355" s="10">
        <f t="shared" si="256"/>
        <v>4202484</v>
      </c>
      <c r="K355" s="5">
        <v>281.712692</v>
      </c>
      <c r="L355" s="10">
        <f t="shared" si="257"/>
        <v>2253.701536</v>
      </c>
      <c r="M355" s="5">
        <f t="shared" si="258"/>
        <v>33.012383999999997</v>
      </c>
      <c r="N355" s="5">
        <f t="shared" si="259"/>
        <v>13107200</v>
      </c>
      <c r="O355" s="11">
        <f t="shared" si="260"/>
        <v>1864.7029932183532</v>
      </c>
      <c r="P355" s="11">
        <f t="shared" si="294"/>
        <v>1.3333333333333333</v>
      </c>
      <c r="Q355" s="6">
        <f t="shared" si="261"/>
        <v>1.7245617493482829E-4</v>
      </c>
      <c r="R355" s="6">
        <f t="shared" si="262"/>
        <v>3.8832466710218554E-7</v>
      </c>
      <c r="S355" s="5">
        <f t="shared" si="263"/>
        <v>1.7284449960193048E-4</v>
      </c>
      <c r="T355" s="5">
        <f t="shared" si="264"/>
        <v>1.7245617493482829E-4</v>
      </c>
      <c r="U355" s="6">
        <f t="shared" si="265"/>
        <v>0</v>
      </c>
      <c r="V355" s="6">
        <f t="shared" si="266"/>
        <v>2.7547285226480867E-5</v>
      </c>
      <c r="W355" s="6">
        <f t="shared" si="267"/>
        <v>0.21682777493407893</v>
      </c>
      <c r="X355" s="5">
        <f t="shared" si="268"/>
        <v>0.2168553222193054</v>
      </c>
      <c r="Y355" s="5">
        <v>2.42E-4</v>
      </c>
      <c r="Z355" s="5">
        <v>0.236344114285818</v>
      </c>
      <c r="AA355" s="10">
        <f t="shared" si="269"/>
        <v>17.365636363636366</v>
      </c>
      <c r="AB355" s="10">
        <f t="shared" si="270"/>
        <v>7.4502530115702487E-2</v>
      </c>
      <c r="AC355" s="5">
        <f t="shared" si="271"/>
        <v>28.737117795525503</v>
      </c>
      <c r="AD355" s="5">
        <f t="shared" si="291"/>
        <v>28.57665305705352</v>
      </c>
      <c r="AE355" s="5">
        <f t="shared" si="272"/>
        <v>8.2459392421950586</v>
      </c>
      <c r="AG355" s="5">
        <v>65536</v>
      </c>
      <c r="AH355" s="5">
        <v>389874</v>
      </c>
      <c r="AI355" s="5">
        <v>2101242</v>
      </c>
      <c r="AJ355" s="10">
        <f t="shared" si="273"/>
        <v>4202484</v>
      </c>
      <c r="AK355" s="5">
        <v>273.45832799999999</v>
      </c>
      <c r="AL355" s="10">
        <f t="shared" si="274"/>
        <v>2187.666624</v>
      </c>
      <c r="AM355" s="5">
        <f t="shared" si="275"/>
        <v>33.012383999999997</v>
      </c>
      <c r="AN355" s="5">
        <f t="shared" si="276"/>
        <v>13107200</v>
      </c>
      <c r="AO355" s="11">
        <f t="shared" si="277"/>
        <v>1920.9892192422094</v>
      </c>
      <c r="AP355" s="11">
        <f t="shared" si="296"/>
        <v>1.3333333333333333</v>
      </c>
      <c r="AQ355" s="6">
        <f t="shared" si="279"/>
        <v>0</v>
      </c>
      <c r="AR355" s="6">
        <f t="shared" si="280"/>
        <v>6.2000624652542618E-7</v>
      </c>
      <c r="AS355" s="5">
        <f t="shared" si="281"/>
        <v>6.2000624652542618E-7</v>
      </c>
      <c r="AT355" s="5">
        <f t="shared" si="282"/>
        <v>6.2000624652542618E-7</v>
      </c>
      <c r="AU355" s="6">
        <f t="shared" si="283"/>
        <v>1.6441745404792815E-2</v>
      </c>
      <c r="AV355" s="6">
        <f t="shared" si="284"/>
        <v>1.4958506454995703E-5</v>
      </c>
      <c r="AW355" s="6">
        <f t="shared" si="285"/>
        <v>0.25459872494789948</v>
      </c>
      <c r="AX355" s="5">
        <f t="shared" si="286"/>
        <v>0.2710554288591473</v>
      </c>
      <c r="AY355" s="5">
        <v>2.8499999999999999E-4</v>
      </c>
      <c r="AZ355" s="5">
        <v>0.27390511764697495</v>
      </c>
      <c r="BA355" s="10">
        <f t="shared" si="287"/>
        <v>14.745557894736843</v>
      </c>
      <c r="BB355" s="10">
        <f t="shared" si="288"/>
        <v>6.1408185936842108E-2</v>
      </c>
      <c r="BC355" s="5">
        <f t="shared" si="289"/>
        <v>99.782453948587573</v>
      </c>
      <c r="BD355" s="5">
        <f t="shared" si="292"/>
        <v>99.782453948587573</v>
      </c>
      <c r="BE355" s="5">
        <f t="shared" si="290"/>
        <v>1.0403926776937773</v>
      </c>
    </row>
    <row r="356" spans="5:57">
      <c r="E356" s="3"/>
      <c r="F356" s="3"/>
      <c r="G356" s="5">
        <v>32768</v>
      </c>
      <c r="H356" s="5">
        <v>268495</v>
      </c>
      <c r="I356" s="5">
        <v>2313179</v>
      </c>
      <c r="J356" s="10">
        <f t="shared" ref="J356:J419" si="297">2*I356</f>
        <v>4626358</v>
      </c>
      <c r="K356" s="5">
        <v>182.571594</v>
      </c>
      <c r="L356" s="10">
        <f t="shared" ref="L356:L419" si="298">K356*8</f>
        <v>1460.572752</v>
      </c>
      <c r="M356" s="5">
        <f t="shared" ref="M356:M419" si="299">((I356+2*H356)*8+(H356+I356)*4)/1000000</f>
        <v>33.128048</v>
      </c>
      <c r="N356" s="5">
        <f t="shared" ref="N356:N419" si="300">100*2^20/8</f>
        <v>13107200</v>
      </c>
      <c r="O356" s="11">
        <f t="shared" ref="O356:O419" si="301">J356/L356</f>
        <v>3167.4957605946079</v>
      </c>
      <c r="P356" s="11">
        <f t="shared" si="294"/>
        <v>1.3333333333333333</v>
      </c>
      <c r="Q356" s="6">
        <f t="shared" ref="Q356:Q419" si="302">$B$31*J356</f>
        <v>1.8985057517390723E-4</v>
      </c>
      <c r="R356" s="6">
        <f t="shared" ref="R356:R419" si="303">$C$31*L356</f>
        <v>2.5166439239580078E-7</v>
      </c>
      <c r="S356" s="5">
        <f t="shared" ref="S356:S419" si="304">Q356+R356</f>
        <v>1.9010223956630304E-4</v>
      </c>
      <c r="T356" s="5">
        <f t="shared" ref="T356:T419" si="305">MAX(Q356,R356)</f>
        <v>1.8985057517390723E-4</v>
      </c>
      <c r="U356" s="6">
        <f t="shared" ref="U356:U419" si="306">$D$31*J356</f>
        <v>0</v>
      </c>
      <c r="V356" s="6">
        <f t="shared" ref="V356:V419" si="307">$E$31*L356</f>
        <v>1.7852769566275923E-5</v>
      </c>
      <c r="W356" s="6">
        <f t="shared" ref="W356:W419" si="308">Y356*$F$31</f>
        <v>0.30911397666221996</v>
      </c>
      <c r="X356" s="5">
        <f t="shared" ref="X356:X419" si="309">SUM(U356:W356)</f>
        <v>0.30913182943178624</v>
      </c>
      <c r="Y356" s="5">
        <v>3.4499999999999998E-4</v>
      </c>
      <c r="Z356" s="5">
        <v>0.32768099999999994</v>
      </c>
      <c r="AA356" s="10">
        <f t="shared" ref="AA356:AA419" si="310">J356/Y356/1000000000</f>
        <v>13.409733333333334</v>
      </c>
      <c r="AB356" s="10">
        <f t="shared" ref="AB356:AB419" si="311">L356*8/Y356/1000000000</f>
        <v>3.3868353669565227E-2</v>
      </c>
      <c r="AC356" s="5">
        <f t="shared" ref="AC356:AC419" si="312">ABS(T356-Y356)/ABS(Y356)*100</f>
        <v>44.970847775679061</v>
      </c>
      <c r="AD356" s="5">
        <f t="shared" si="291"/>
        <v>44.897901574984623</v>
      </c>
      <c r="AE356" s="5">
        <f t="shared" ref="AE356:AE419" si="313">ABS(X356-Z356)/ABS(Z356)*100</f>
        <v>5.6607403444855526</v>
      </c>
      <c r="AG356" s="5">
        <v>32768</v>
      </c>
      <c r="AH356" s="5">
        <v>268495</v>
      </c>
      <c r="AI356" s="5">
        <v>2313179</v>
      </c>
      <c r="AJ356" s="10">
        <f t="shared" ref="AJ356:AJ419" si="314">2*AI356</f>
        <v>4626358</v>
      </c>
      <c r="AK356" s="5">
        <v>158.05337499999999</v>
      </c>
      <c r="AL356" s="10">
        <f t="shared" ref="AL356:AL419" si="315">AK356*8</f>
        <v>1264.4269999999999</v>
      </c>
      <c r="AM356" s="5">
        <f t="shared" ref="AM356:AM419" si="316">((AI356+2*AH356)*8+(AH356+AI356)*4)/1000000</f>
        <v>33.128048</v>
      </c>
      <c r="AN356" s="5">
        <f t="shared" ref="AN356:AN419" si="317">100*2^20/8</f>
        <v>13107200</v>
      </c>
      <c r="AO356" s="11">
        <f t="shared" ref="AO356:AO419" si="318">AJ356/AL356</f>
        <v>3658.8573322145135</v>
      </c>
      <c r="AP356" s="11">
        <f t="shared" si="296"/>
        <v>1.3333333333333333</v>
      </c>
      <c r="AQ356" s="6">
        <f t="shared" ref="AQ356:AQ419" si="319">$B$32*AJ356</f>
        <v>0</v>
      </c>
      <c r="AR356" s="6">
        <f t="shared" ref="AR356:AR419" si="320">$C$32*AL356</f>
        <v>3.5835105297808163E-7</v>
      </c>
      <c r="AS356" s="5">
        <f t="shared" ref="AS356:AS419" si="321">AQ356+AR356</f>
        <v>3.5835105297808163E-7</v>
      </c>
      <c r="AT356" s="5">
        <f t="shared" ref="AT356:AT419" si="322">MAX(AQ356,AR356)</f>
        <v>3.5835105297808163E-7</v>
      </c>
      <c r="AU356" s="6">
        <f t="shared" ref="AU356:AU419" si="323">$D$32*AJ356</f>
        <v>1.8100104696990277E-2</v>
      </c>
      <c r="AV356" s="6">
        <f t="shared" ref="AV356:AV419" si="324">$E$32*AL356</f>
        <v>8.6457137636391771E-6</v>
      </c>
      <c r="AW356" s="6">
        <f t="shared" ref="AW356:AW419" si="325">AY356*$F$32</f>
        <v>0.33678498001880036</v>
      </c>
      <c r="AX356" s="5">
        <f t="shared" ref="AX356:AX419" si="326">SUM(AU356:AW356)</f>
        <v>0.3548937304295543</v>
      </c>
      <c r="AY356" s="5">
        <v>3.77E-4</v>
      </c>
      <c r="AZ356" s="5">
        <v>0.35758107272730705</v>
      </c>
      <c r="BA356" s="10">
        <f t="shared" ref="BA356:BA419" si="327">AJ356/AY356/1000000000</f>
        <v>12.271506631299735</v>
      </c>
      <c r="BB356" s="10">
        <f t="shared" ref="BB356:BB419" si="328">AL356*8/AY356/1000000000</f>
        <v>2.683134217506631E-2</v>
      </c>
      <c r="BC356" s="5">
        <f t="shared" ref="BC356:BC419" si="329">ABS(AT356-AY356)/ABS(AY356)*100</f>
        <v>99.904946670297591</v>
      </c>
      <c r="BD356" s="5">
        <f t="shared" si="292"/>
        <v>99.904946670297591</v>
      </c>
      <c r="BE356" s="5">
        <f t="shared" ref="BE356:BE419" si="330">ABS(AX356-AZ356)/ABS(AZ356)*100</f>
        <v>0.75153370877717784</v>
      </c>
    </row>
    <row r="357" spans="5:57">
      <c r="E357" s="3"/>
      <c r="F357" s="3"/>
      <c r="G357" s="5">
        <v>131072</v>
      </c>
      <c r="H357" s="5">
        <v>54870</v>
      </c>
      <c r="I357" s="5">
        <v>2677324</v>
      </c>
      <c r="J357" s="10">
        <f t="shared" si="297"/>
        <v>5354648</v>
      </c>
      <c r="K357" s="5">
        <v>464.68959000000001</v>
      </c>
      <c r="L357" s="10">
        <f t="shared" si="298"/>
        <v>3717.5167200000001</v>
      </c>
      <c r="M357" s="5">
        <f t="shared" si="299"/>
        <v>33.225287999999999</v>
      </c>
      <c r="N357" s="5">
        <f t="shared" si="300"/>
        <v>13107200</v>
      </c>
      <c r="O357" s="11">
        <f t="shared" si="301"/>
        <v>1440.3830307453197</v>
      </c>
      <c r="P357" s="11">
        <f t="shared" si="294"/>
        <v>1.3333333333333333</v>
      </c>
      <c r="Q357" s="6">
        <f t="shared" si="302"/>
        <v>2.197372107073884E-4</v>
      </c>
      <c r="R357" s="6">
        <f t="shared" si="303"/>
        <v>6.4054774764141997E-7</v>
      </c>
      <c r="S357" s="5">
        <f t="shared" si="304"/>
        <v>2.2037775845502983E-4</v>
      </c>
      <c r="T357" s="5">
        <f t="shared" si="305"/>
        <v>2.197372107073884E-4</v>
      </c>
      <c r="U357" s="6">
        <f t="shared" si="306"/>
        <v>0</v>
      </c>
      <c r="V357" s="6">
        <f t="shared" si="307"/>
        <v>4.5439687458264932E-5</v>
      </c>
      <c r="W357" s="6">
        <f t="shared" si="308"/>
        <v>0.12991746845223737</v>
      </c>
      <c r="X357" s="5">
        <f t="shared" si="309"/>
        <v>0.12996290813969563</v>
      </c>
      <c r="Y357" s="5">
        <v>1.45E-4</v>
      </c>
      <c r="Z357" s="5">
        <v>0.14209573529407502</v>
      </c>
      <c r="AA357" s="10">
        <f t="shared" si="310"/>
        <v>36.928606896551727</v>
      </c>
      <c r="AB357" s="10">
        <f t="shared" si="311"/>
        <v>0.20510437075862067</v>
      </c>
      <c r="AC357" s="5">
        <f t="shared" si="312"/>
        <v>51.542903936129939</v>
      </c>
      <c r="AD357" s="5">
        <f t="shared" ref="AD357:AD420" si="331">ABS(S357-Y357)/ABS(Y357)*100</f>
        <v>51.984661003468844</v>
      </c>
      <c r="AE357" s="5">
        <f t="shared" si="313"/>
        <v>8.5384878928771677</v>
      </c>
      <c r="AG357" s="5">
        <v>131072</v>
      </c>
      <c r="AH357" s="5">
        <v>54870</v>
      </c>
      <c r="AI357" s="5">
        <v>2677324</v>
      </c>
      <c r="AJ357" s="10">
        <f t="shared" si="314"/>
        <v>5354648</v>
      </c>
      <c r="AK357" s="5">
        <v>388.76763899999997</v>
      </c>
      <c r="AL357" s="10">
        <f t="shared" si="315"/>
        <v>3110.1411119999998</v>
      </c>
      <c r="AM357" s="5">
        <f t="shared" si="316"/>
        <v>33.225287999999999</v>
      </c>
      <c r="AN357" s="5">
        <f t="shared" si="317"/>
        <v>13107200</v>
      </c>
      <c r="AO357" s="11">
        <f t="shared" si="318"/>
        <v>1721.6736498996513</v>
      </c>
      <c r="AP357" s="11">
        <f t="shared" si="296"/>
        <v>1.3333333333333333</v>
      </c>
      <c r="AQ357" s="6">
        <f t="shared" si="319"/>
        <v>0</v>
      </c>
      <c r="AR357" s="6">
        <f t="shared" si="320"/>
        <v>8.8144459300190659E-7</v>
      </c>
      <c r="AS357" s="5">
        <f t="shared" si="321"/>
        <v>8.8144459300190659E-7</v>
      </c>
      <c r="AT357" s="5">
        <f t="shared" si="322"/>
        <v>8.8144459300190659E-7</v>
      </c>
      <c r="AU357" s="6">
        <f t="shared" si="323"/>
        <v>2.0949457308649611E-2</v>
      </c>
      <c r="AV357" s="6">
        <f t="shared" si="324"/>
        <v>2.1266067411466582E-5</v>
      </c>
      <c r="AW357" s="6">
        <f t="shared" si="325"/>
        <v>0.13042601348208183</v>
      </c>
      <c r="AX357" s="5">
        <f t="shared" si="326"/>
        <v>0.15139673685814289</v>
      </c>
      <c r="AY357" s="5">
        <v>1.46E-4</v>
      </c>
      <c r="AZ357" s="5">
        <v>0.1433866</v>
      </c>
      <c r="BA357" s="10">
        <f t="shared" si="327"/>
        <v>36.675671232876716</v>
      </c>
      <c r="BB357" s="10">
        <f t="shared" si="328"/>
        <v>0.17041869106849314</v>
      </c>
      <c r="BC357" s="5">
        <f t="shared" si="329"/>
        <v>99.396270826711032</v>
      </c>
      <c r="BD357" s="5">
        <f t="shared" ref="BD357:BD420" si="332">ABS(AS357-AY357)/ABS(AY357)*100</f>
        <v>99.396270826711032</v>
      </c>
      <c r="BE357" s="5">
        <f t="shared" si="330"/>
        <v>5.5863915164617133</v>
      </c>
    </row>
    <row r="358" spans="5:57">
      <c r="E358" s="3"/>
      <c r="F358" s="3"/>
      <c r="G358" s="5">
        <v>32768</v>
      </c>
      <c r="H358" s="5">
        <v>281903</v>
      </c>
      <c r="I358" s="5">
        <v>2312497</v>
      </c>
      <c r="J358" s="10">
        <f t="shared" si="297"/>
        <v>4624994</v>
      </c>
      <c r="K358" s="5">
        <v>204.75671399999999</v>
      </c>
      <c r="L358" s="10">
        <f t="shared" si="298"/>
        <v>1638.0537119999999</v>
      </c>
      <c r="M358" s="5">
        <f t="shared" si="299"/>
        <v>33.388024000000001</v>
      </c>
      <c r="N358" s="5">
        <f t="shared" si="300"/>
        <v>13107200</v>
      </c>
      <c r="O358" s="11">
        <f t="shared" si="301"/>
        <v>2823.4690755976872</v>
      </c>
      <c r="P358" s="11">
        <f t="shared" si="294"/>
        <v>1.3333333333333333</v>
      </c>
      <c r="Q358" s="6">
        <f t="shared" si="302"/>
        <v>1.8979460108272422E-4</v>
      </c>
      <c r="R358" s="6">
        <f t="shared" si="303"/>
        <v>2.8224529834455386E-7</v>
      </c>
      <c r="S358" s="5">
        <f t="shared" si="304"/>
        <v>1.9007684638106879E-4</v>
      </c>
      <c r="T358" s="5">
        <f t="shared" si="305"/>
        <v>1.8979460108272422E-4</v>
      </c>
      <c r="U358" s="6">
        <f t="shared" si="306"/>
        <v>0</v>
      </c>
      <c r="V358" s="6">
        <f t="shared" si="307"/>
        <v>2.0022142284576115E-5</v>
      </c>
      <c r="W358" s="6">
        <f t="shared" si="308"/>
        <v>0.39512830060301157</v>
      </c>
      <c r="X358" s="5">
        <f t="shared" si="309"/>
        <v>0.39514832274529615</v>
      </c>
      <c r="Y358" s="5">
        <v>4.4099999999999999E-4</v>
      </c>
      <c r="Z358" s="5">
        <v>0.42028035000014696</v>
      </c>
      <c r="AA358" s="10">
        <f t="shared" si="310"/>
        <v>10.487514739229026</v>
      </c>
      <c r="AB358" s="10">
        <f t="shared" si="311"/>
        <v>2.9715260081632652E-2</v>
      </c>
      <c r="AC358" s="5">
        <f t="shared" si="312"/>
        <v>56.962675491445744</v>
      </c>
      <c r="AD358" s="5">
        <f t="shared" si="331"/>
        <v>56.898674290007065</v>
      </c>
      <c r="AE358" s="5">
        <f t="shared" si="313"/>
        <v>5.9798244802170792</v>
      </c>
      <c r="AG358" s="5">
        <v>32768</v>
      </c>
      <c r="AH358" s="5">
        <v>281903</v>
      </c>
      <c r="AI358" s="5">
        <v>2312497</v>
      </c>
      <c r="AJ358" s="10">
        <f t="shared" si="314"/>
        <v>4624994</v>
      </c>
      <c r="AK358" s="5">
        <v>157.42678799999999</v>
      </c>
      <c r="AL358" s="10">
        <f t="shared" si="315"/>
        <v>1259.4143039999999</v>
      </c>
      <c r="AM358" s="5">
        <f t="shared" si="316"/>
        <v>33.388024000000001</v>
      </c>
      <c r="AN358" s="5">
        <f t="shared" si="317"/>
        <v>13107200</v>
      </c>
      <c r="AO358" s="11">
        <f t="shared" si="318"/>
        <v>3672.3372009597251</v>
      </c>
      <c r="AP358" s="11">
        <f t="shared" si="296"/>
        <v>1.3333333333333333</v>
      </c>
      <c r="AQ358" s="6">
        <f t="shared" si="319"/>
        <v>0</v>
      </c>
      <c r="AR358" s="6">
        <f t="shared" si="320"/>
        <v>3.5693040560985953E-7</v>
      </c>
      <c r="AS358" s="5">
        <f t="shared" si="321"/>
        <v>3.5693040560985953E-7</v>
      </c>
      <c r="AT358" s="5">
        <f t="shared" si="322"/>
        <v>3.5693040560985953E-7</v>
      </c>
      <c r="AU358" s="6">
        <f t="shared" si="323"/>
        <v>1.8094768200591447E-2</v>
      </c>
      <c r="AV358" s="6">
        <f t="shared" si="324"/>
        <v>8.6114386850461555E-6</v>
      </c>
      <c r="AW358" s="6">
        <f t="shared" si="325"/>
        <v>0.31355842967267622</v>
      </c>
      <c r="AX358" s="5">
        <f t="shared" si="326"/>
        <v>0.33166180931195272</v>
      </c>
      <c r="AY358" s="5">
        <v>3.5100000000000002E-4</v>
      </c>
      <c r="AZ358" s="5">
        <v>0.33922980000011704</v>
      </c>
      <c r="BA358" s="10">
        <f t="shared" si="327"/>
        <v>13.176621082621082</v>
      </c>
      <c r="BB358" s="10">
        <f t="shared" si="328"/>
        <v>2.8704599521367516E-2</v>
      </c>
      <c r="BC358" s="5">
        <f t="shared" si="329"/>
        <v>99.898310425752186</v>
      </c>
      <c r="BD358" s="5">
        <f t="shared" si="332"/>
        <v>99.898310425752186</v>
      </c>
      <c r="BE358" s="5">
        <f t="shared" si="330"/>
        <v>2.2309333343243183</v>
      </c>
    </row>
    <row r="359" spans="5:57">
      <c r="E359" s="3"/>
      <c r="F359" s="3"/>
      <c r="G359" s="5">
        <v>32768</v>
      </c>
      <c r="H359" s="5">
        <v>281903</v>
      </c>
      <c r="I359" s="5">
        <v>2312497</v>
      </c>
      <c r="J359" s="10">
        <f t="shared" si="297"/>
        <v>4624994</v>
      </c>
      <c r="K359" s="5">
        <v>189.700287</v>
      </c>
      <c r="L359" s="10">
        <f t="shared" si="298"/>
        <v>1517.602296</v>
      </c>
      <c r="M359" s="5">
        <f t="shared" si="299"/>
        <v>33.388024000000001</v>
      </c>
      <c r="N359" s="5">
        <f t="shared" si="300"/>
        <v>13107200</v>
      </c>
      <c r="O359" s="11">
        <f t="shared" si="301"/>
        <v>3047.5665542878173</v>
      </c>
      <c r="P359" s="11">
        <f t="shared" si="294"/>
        <v>1.3333333333333333</v>
      </c>
      <c r="Q359" s="6">
        <f t="shared" si="302"/>
        <v>1.8979460108272422E-4</v>
      </c>
      <c r="R359" s="6">
        <f t="shared" si="303"/>
        <v>2.6149088376346226E-7</v>
      </c>
      <c r="S359" s="5">
        <f t="shared" si="304"/>
        <v>1.9005609196648767E-4</v>
      </c>
      <c r="T359" s="5">
        <f t="shared" si="305"/>
        <v>1.8979460108272422E-4</v>
      </c>
      <c r="U359" s="6">
        <f t="shared" si="306"/>
        <v>0</v>
      </c>
      <c r="V359" s="6">
        <f t="shared" si="307"/>
        <v>1.8549849055200823E-5</v>
      </c>
      <c r="W359" s="6">
        <f t="shared" si="308"/>
        <v>0.28313048297177246</v>
      </c>
      <c r="X359" s="5">
        <f t="shared" si="309"/>
        <v>0.28314903282082765</v>
      </c>
      <c r="Y359" s="5">
        <v>3.1599999999999998E-4</v>
      </c>
      <c r="Z359" s="5">
        <v>0.30678333333322799</v>
      </c>
      <c r="AA359" s="10">
        <f t="shared" si="310"/>
        <v>14.636056962025318</v>
      </c>
      <c r="AB359" s="10">
        <f t="shared" si="311"/>
        <v>3.8420311291139243E-2</v>
      </c>
      <c r="AC359" s="5">
        <f t="shared" si="312"/>
        <v>39.938417378884736</v>
      </c>
      <c r="AD359" s="5">
        <f t="shared" si="331"/>
        <v>39.855667099212759</v>
      </c>
      <c r="AE359" s="5">
        <f t="shared" si="313"/>
        <v>7.7039062896968948</v>
      </c>
      <c r="AG359" s="5">
        <v>32768</v>
      </c>
      <c r="AH359" s="5">
        <v>281903</v>
      </c>
      <c r="AI359" s="5">
        <v>2312497</v>
      </c>
      <c r="AJ359" s="10">
        <f t="shared" si="314"/>
        <v>4624994</v>
      </c>
      <c r="AK359" s="5">
        <v>166.715149</v>
      </c>
      <c r="AL359" s="10">
        <f t="shared" si="315"/>
        <v>1333.721192</v>
      </c>
      <c r="AM359" s="5">
        <f t="shared" si="316"/>
        <v>33.388024000000001</v>
      </c>
      <c r="AN359" s="5">
        <f t="shared" si="317"/>
        <v>13107200</v>
      </c>
      <c r="AO359" s="11">
        <f t="shared" si="318"/>
        <v>3467.7367561840465</v>
      </c>
      <c r="AP359" s="11">
        <f t="shared" si="296"/>
        <v>1.3333333333333333</v>
      </c>
      <c r="AQ359" s="6">
        <f t="shared" si="319"/>
        <v>0</v>
      </c>
      <c r="AR359" s="6">
        <f t="shared" si="320"/>
        <v>3.7798970880278756E-7</v>
      </c>
      <c r="AS359" s="5">
        <f t="shared" si="321"/>
        <v>3.7798970880278756E-7</v>
      </c>
      <c r="AT359" s="5">
        <f t="shared" si="322"/>
        <v>3.7798970880278756E-7</v>
      </c>
      <c r="AU359" s="6">
        <f t="shared" si="323"/>
        <v>1.8094768200591447E-2</v>
      </c>
      <c r="AV359" s="6">
        <f t="shared" si="324"/>
        <v>9.1195234414732122E-6</v>
      </c>
      <c r="AW359" s="6">
        <f t="shared" si="325"/>
        <v>0.41986456394916755</v>
      </c>
      <c r="AX359" s="5">
        <f t="shared" si="326"/>
        <v>0.43796845167320048</v>
      </c>
      <c r="AY359" s="5">
        <v>4.6999999999999999E-4</v>
      </c>
      <c r="AZ359" s="5">
        <v>0.44600107692285995</v>
      </c>
      <c r="BA359" s="10">
        <f t="shared" si="327"/>
        <v>9.8404127659574474</v>
      </c>
      <c r="BB359" s="10">
        <f t="shared" si="328"/>
        <v>2.2701637310638297E-2</v>
      </c>
      <c r="BC359" s="5">
        <f t="shared" si="329"/>
        <v>99.919576657701541</v>
      </c>
      <c r="BD359" s="5">
        <f t="shared" si="332"/>
        <v>99.919576657701541</v>
      </c>
      <c r="BE359" s="5">
        <f t="shared" si="330"/>
        <v>1.8010327026741224</v>
      </c>
    </row>
    <row r="360" spans="5:57">
      <c r="E360" s="3"/>
      <c r="F360" s="3"/>
      <c r="G360" s="5">
        <v>65536</v>
      </c>
      <c r="H360" s="5">
        <v>52329</v>
      </c>
      <c r="I360" s="5">
        <v>2698463</v>
      </c>
      <c r="J360" s="10">
        <f t="shared" si="297"/>
        <v>5396926</v>
      </c>
      <c r="K360" s="5">
        <v>421.25991800000003</v>
      </c>
      <c r="L360" s="10">
        <f t="shared" si="298"/>
        <v>3370.0793440000002</v>
      </c>
      <c r="M360" s="5">
        <f t="shared" si="299"/>
        <v>33.428136000000002</v>
      </c>
      <c r="N360" s="5">
        <f t="shared" si="300"/>
        <v>13107200</v>
      </c>
      <c r="O360" s="11">
        <f t="shared" si="301"/>
        <v>1601.4240167990536</v>
      </c>
      <c r="P360" s="11">
        <f t="shared" si="294"/>
        <v>1.3333333333333333</v>
      </c>
      <c r="Q360" s="6">
        <f t="shared" si="302"/>
        <v>2.2147216131371901E-4</v>
      </c>
      <c r="R360" s="6">
        <f t="shared" si="303"/>
        <v>5.806824543810187E-7</v>
      </c>
      <c r="S360" s="5">
        <f t="shared" si="304"/>
        <v>2.2205284376810002E-4</v>
      </c>
      <c r="T360" s="5">
        <f t="shared" si="305"/>
        <v>2.2147216131371901E-4</v>
      </c>
      <c r="U360" s="6">
        <f t="shared" si="306"/>
        <v>0</v>
      </c>
      <c r="V360" s="6">
        <f t="shared" si="307"/>
        <v>4.1192915495727616E-5</v>
      </c>
      <c r="W360" s="6">
        <f t="shared" si="308"/>
        <v>0.14783711927323565</v>
      </c>
      <c r="X360" s="5">
        <f t="shared" si="309"/>
        <v>0.14787831218873138</v>
      </c>
      <c r="Y360" s="5">
        <v>1.65E-4</v>
      </c>
      <c r="Z360" s="5">
        <v>0.15940237500000001</v>
      </c>
      <c r="AA360" s="10">
        <f t="shared" si="310"/>
        <v>32.708642424242427</v>
      </c>
      <c r="AB360" s="10">
        <f t="shared" si="311"/>
        <v>0.16339778637575758</v>
      </c>
      <c r="AC360" s="5">
        <f t="shared" si="312"/>
        <v>34.225552311344856</v>
      </c>
      <c r="AD360" s="5">
        <f t="shared" si="331"/>
        <v>34.577481071575775</v>
      </c>
      <c r="AE360" s="5">
        <f t="shared" si="313"/>
        <v>7.2295427287508334</v>
      </c>
      <c r="AG360" s="5">
        <v>65536</v>
      </c>
      <c r="AH360" s="5">
        <v>52329</v>
      </c>
      <c r="AI360" s="5">
        <v>2698463</v>
      </c>
      <c r="AJ360" s="10">
        <f t="shared" si="314"/>
        <v>5396926</v>
      </c>
      <c r="AK360" s="5">
        <v>334.685135</v>
      </c>
      <c r="AL360" s="10">
        <f t="shared" si="315"/>
        <v>2677.48108</v>
      </c>
      <c r="AM360" s="5">
        <f t="shared" si="316"/>
        <v>33.428136000000002</v>
      </c>
      <c r="AN360" s="5">
        <f t="shared" si="317"/>
        <v>13107200</v>
      </c>
      <c r="AO360" s="11">
        <f t="shared" si="318"/>
        <v>2015.6728801235824</v>
      </c>
      <c r="AP360" s="11">
        <f t="shared" si="296"/>
        <v>1.3333333333333333</v>
      </c>
      <c r="AQ360" s="6">
        <f t="shared" si="319"/>
        <v>0</v>
      </c>
      <c r="AR360" s="6">
        <f t="shared" si="320"/>
        <v>7.5882448282652249E-7</v>
      </c>
      <c r="AS360" s="5">
        <f t="shared" si="321"/>
        <v>7.5882448282652249E-7</v>
      </c>
      <c r="AT360" s="5">
        <f t="shared" si="322"/>
        <v>7.5882448282652249E-7</v>
      </c>
      <c r="AU360" s="6">
        <f t="shared" si="323"/>
        <v>2.1114865222688978E-2</v>
      </c>
      <c r="AV360" s="6">
        <f t="shared" si="324"/>
        <v>1.8307688008275283E-5</v>
      </c>
      <c r="AW360" s="6">
        <f t="shared" si="325"/>
        <v>0.1473992618119418</v>
      </c>
      <c r="AX360" s="5">
        <f t="shared" si="326"/>
        <v>0.16853243472263904</v>
      </c>
      <c r="AY360" s="5">
        <v>1.65E-4</v>
      </c>
      <c r="AZ360" s="5">
        <v>0.16059999999994501</v>
      </c>
      <c r="BA360" s="10">
        <f t="shared" si="327"/>
        <v>32.708642424242427</v>
      </c>
      <c r="BB360" s="10">
        <f t="shared" si="328"/>
        <v>0.12981726448484848</v>
      </c>
      <c r="BC360" s="5">
        <f t="shared" si="329"/>
        <v>99.540106374044527</v>
      </c>
      <c r="BD360" s="5">
        <f t="shared" si="332"/>
        <v>99.540106374044527</v>
      </c>
      <c r="BE360" s="5">
        <f t="shared" si="330"/>
        <v>4.9392495160004657</v>
      </c>
    </row>
    <row r="361" spans="5:57">
      <c r="E361" s="3"/>
      <c r="F361" s="3"/>
      <c r="G361" s="5">
        <v>32768</v>
      </c>
      <c r="H361" s="5">
        <v>121192</v>
      </c>
      <c r="I361" s="5">
        <v>2624331</v>
      </c>
      <c r="J361" s="10">
        <f t="shared" si="297"/>
        <v>5248662</v>
      </c>
      <c r="K361" s="5">
        <v>258.43945300000001</v>
      </c>
      <c r="L361" s="10">
        <f t="shared" si="298"/>
        <v>2067.5156240000001</v>
      </c>
      <c r="M361" s="5">
        <f t="shared" si="299"/>
        <v>33.915812000000003</v>
      </c>
      <c r="N361" s="5">
        <f t="shared" si="300"/>
        <v>13107200</v>
      </c>
      <c r="O361" s="11">
        <f t="shared" si="301"/>
        <v>2538.6323271625247</v>
      </c>
      <c r="P361" s="11">
        <f t="shared" si="294"/>
        <v>1.3333333333333333</v>
      </c>
      <c r="Q361" s="6">
        <f t="shared" si="302"/>
        <v>2.1538789250495321E-4</v>
      </c>
      <c r="R361" s="6">
        <f t="shared" si="303"/>
        <v>3.5624385198908938E-7</v>
      </c>
      <c r="S361" s="5">
        <f t="shared" si="304"/>
        <v>2.1574413635694228E-4</v>
      </c>
      <c r="T361" s="5">
        <f t="shared" si="305"/>
        <v>2.1538789250495321E-4</v>
      </c>
      <c r="U361" s="6">
        <f t="shared" si="306"/>
        <v>0</v>
      </c>
      <c r="V361" s="6">
        <f t="shared" si="307"/>
        <v>2.5271510754533901E-5</v>
      </c>
      <c r="W361" s="6">
        <f t="shared" si="308"/>
        <v>0.32792961002426813</v>
      </c>
      <c r="X361" s="5">
        <f t="shared" si="309"/>
        <v>0.32795488153502267</v>
      </c>
      <c r="Y361" s="5">
        <v>3.6600000000000001E-4</v>
      </c>
      <c r="Z361" s="5">
        <v>0.34104245999999999</v>
      </c>
      <c r="AA361" s="10">
        <f t="shared" si="310"/>
        <v>14.340606557377049</v>
      </c>
      <c r="AB361" s="10">
        <f t="shared" si="311"/>
        <v>4.5191598338797816E-2</v>
      </c>
      <c r="AC361" s="5">
        <f t="shared" si="312"/>
        <v>41.150849042362516</v>
      </c>
      <c r="AD361" s="5">
        <f t="shared" si="331"/>
        <v>41.053514656573149</v>
      </c>
      <c r="AE361" s="5">
        <f t="shared" si="313"/>
        <v>3.8375217164975073</v>
      </c>
      <c r="AG361" s="5">
        <v>65536</v>
      </c>
      <c r="AH361" s="5">
        <v>226451</v>
      </c>
      <c r="AI361" s="5">
        <v>2472071</v>
      </c>
      <c r="AJ361" s="10">
        <f t="shared" si="314"/>
        <v>4944142</v>
      </c>
      <c r="AK361" s="5">
        <v>392.715576</v>
      </c>
      <c r="AL361" s="10">
        <f t="shared" si="315"/>
        <v>3141.724608</v>
      </c>
      <c r="AM361" s="5">
        <f t="shared" si="316"/>
        <v>34.193871999999999</v>
      </c>
      <c r="AN361" s="5">
        <f t="shared" si="317"/>
        <v>13107200</v>
      </c>
      <c r="AO361" s="11">
        <f t="shared" si="318"/>
        <v>1573.7031779966883</v>
      </c>
      <c r="AP361" s="11">
        <f t="shared" si="296"/>
        <v>1.3333333333333333</v>
      </c>
      <c r="AQ361" s="6">
        <f t="shared" si="319"/>
        <v>0</v>
      </c>
      <c r="AR361" s="6">
        <f t="shared" si="320"/>
        <v>8.9039566653033424E-7</v>
      </c>
      <c r="AS361" s="5">
        <f t="shared" si="321"/>
        <v>8.9039566653033424E-7</v>
      </c>
      <c r="AT361" s="5">
        <f t="shared" si="322"/>
        <v>8.9039566653033424E-7</v>
      </c>
      <c r="AU361" s="6">
        <f t="shared" si="323"/>
        <v>1.9343398811070587E-2</v>
      </c>
      <c r="AV361" s="6">
        <f t="shared" si="324"/>
        <v>2.1482024414971762E-5</v>
      </c>
      <c r="AW361" s="6">
        <f t="shared" si="325"/>
        <v>0.16973248329859966</v>
      </c>
      <c r="AX361" s="5">
        <f t="shared" si="326"/>
        <v>0.18909736413408523</v>
      </c>
      <c r="AY361" s="5">
        <v>1.9000000000000001E-4</v>
      </c>
      <c r="AZ361" s="5">
        <v>0.18747680000000003</v>
      </c>
      <c r="BA361" s="10">
        <f t="shared" si="327"/>
        <v>26.021799999999999</v>
      </c>
      <c r="BB361" s="10">
        <f t="shared" si="328"/>
        <v>0.13228314138947367</v>
      </c>
      <c r="BC361" s="5">
        <f t="shared" si="329"/>
        <v>99.531370701826134</v>
      </c>
      <c r="BD361" s="5">
        <f t="shared" si="332"/>
        <v>99.531370701826134</v>
      </c>
      <c r="BE361" s="5">
        <f t="shared" si="330"/>
        <v>0.86440782757397505</v>
      </c>
    </row>
    <row r="362" spans="5:57">
      <c r="E362" s="3"/>
      <c r="F362" s="3"/>
      <c r="G362" s="5">
        <v>65536</v>
      </c>
      <c r="H362" s="5">
        <v>226451</v>
      </c>
      <c r="I362" s="5">
        <v>2472071</v>
      </c>
      <c r="J362" s="10">
        <f t="shared" si="297"/>
        <v>4944142</v>
      </c>
      <c r="K362" s="5">
        <v>456.55909700000001</v>
      </c>
      <c r="L362" s="10">
        <f t="shared" si="298"/>
        <v>3652.4727760000001</v>
      </c>
      <c r="M362" s="5">
        <f t="shared" si="299"/>
        <v>34.193871999999999</v>
      </c>
      <c r="N362" s="5">
        <f t="shared" si="300"/>
        <v>13107200</v>
      </c>
      <c r="O362" s="11">
        <f t="shared" si="301"/>
        <v>1353.642396046705</v>
      </c>
      <c r="P362" s="11">
        <f t="shared" si="294"/>
        <v>1.3333333333333333</v>
      </c>
      <c r="Q362" s="6">
        <f t="shared" si="302"/>
        <v>2.0289138939128188E-4</v>
      </c>
      <c r="R362" s="6">
        <f t="shared" si="303"/>
        <v>6.2934033286295614E-7</v>
      </c>
      <c r="S362" s="5">
        <f t="shared" si="304"/>
        <v>2.0352072972414483E-4</v>
      </c>
      <c r="T362" s="5">
        <f t="shared" si="305"/>
        <v>2.0289138939128188E-4</v>
      </c>
      <c r="U362" s="6">
        <f t="shared" si="306"/>
        <v>0</v>
      </c>
      <c r="V362" s="6">
        <f t="shared" si="307"/>
        <v>4.4644646922061806E-5</v>
      </c>
      <c r="W362" s="6">
        <f t="shared" si="308"/>
        <v>0.15590096214268484</v>
      </c>
      <c r="X362" s="5">
        <f t="shared" si="309"/>
        <v>0.15594560678960689</v>
      </c>
      <c r="Y362" s="5">
        <v>1.74E-4</v>
      </c>
      <c r="Z362" s="5">
        <v>0.17255773333331401</v>
      </c>
      <c r="AA362" s="10">
        <f t="shared" si="310"/>
        <v>28.414609195402299</v>
      </c>
      <c r="AB362" s="10">
        <f t="shared" si="311"/>
        <v>0.16792978280459769</v>
      </c>
      <c r="AC362" s="5">
        <f t="shared" si="312"/>
        <v>16.604246776598782</v>
      </c>
      <c r="AD362" s="5">
        <f t="shared" si="331"/>
        <v>16.965936623071741</v>
      </c>
      <c r="AE362" s="5">
        <f t="shared" si="313"/>
        <v>9.6269962654290229</v>
      </c>
      <c r="AG362" s="5">
        <v>131072</v>
      </c>
      <c r="AH362" s="5">
        <v>16830</v>
      </c>
      <c r="AI362" s="5">
        <v>2849922</v>
      </c>
      <c r="AJ362" s="10">
        <f t="shared" si="314"/>
        <v>5699844</v>
      </c>
      <c r="AK362" s="5">
        <v>296.21253999999999</v>
      </c>
      <c r="AL362" s="10">
        <f t="shared" si="315"/>
        <v>2369.7003199999999</v>
      </c>
      <c r="AM362" s="5">
        <f t="shared" si="316"/>
        <v>34.535663999999997</v>
      </c>
      <c r="AN362" s="5">
        <f t="shared" si="317"/>
        <v>13107200</v>
      </c>
      <c r="AO362" s="11">
        <f t="shared" si="318"/>
        <v>2405.3016121464675</v>
      </c>
      <c r="AP362" s="11">
        <f t="shared" si="296"/>
        <v>1.3333333333333333</v>
      </c>
      <c r="AQ362" s="6">
        <f t="shared" si="319"/>
        <v>0</v>
      </c>
      <c r="AR362" s="6">
        <f t="shared" si="320"/>
        <v>6.7159638707058387E-7</v>
      </c>
      <c r="AS362" s="5">
        <f t="shared" si="321"/>
        <v>6.7159638707058387E-7</v>
      </c>
      <c r="AT362" s="5">
        <f t="shared" si="322"/>
        <v>6.7159638707058387E-7</v>
      </c>
      <c r="AU362" s="6">
        <f t="shared" si="323"/>
        <v>2.2299997785841876E-2</v>
      </c>
      <c r="AV362" s="6">
        <f t="shared" si="324"/>
        <v>1.6203189802435539E-5</v>
      </c>
      <c r="AW362" s="6">
        <f t="shared" si="325"/>
        <v>0.13310600006048076</v>
      </c>
      <c r="AX362" s="5">
        <f t="shared" si="326"/>
        <v>0.15542220103612508</v>
      </c>
      <c r="AY362" s="5">
        <v>1.4899999999999999E-4</v>
      </c>
      <c r="AZ362" s="5">
        <v>0.141523705882388</v>
      </c>
      <c r="BA362" s="10">
        <f t="shared" si="327"/>
        <v>38.253986577181216</v>
      </c>
      <c r="BB362" s="10">
        <f t="shared" si="328"/>
        <v>0.12723223194630873</v>
      </c>
      <c r="BC362" s="5">
        <f t="shared" si="329"/>
        <v>99.549264169751282</v>
      </c>
      <c r="BD362" s="5">
        <f t="shared" si="332"/>
        <v>99.549264169751282</v>
      </c>
      <c r="BE362" s="5">
        <f t="shared" si="330"/>
        <v>9.8206127850321483</v>
      </c>
    </row>
    <row r="363" spans="5:57">
      <c r="E363" s="3"/>
      <c r="F363" s="3"/>
      <c r="G363" s="5">
        <v>65536</v>
      </c>
      <c r="H363" s="5">
        <v>106437</v>
      </c>
      <c r="I363" s="5">
        <v>2707145</v>
      </c>
      <c r="J363" s="10">
        <f t="shared" si="297"/>
        <v>5414290</v>
      </c>
      <c r="K363" s="5">
        <v>362.21531700000003</v>
      </c>
      <c r="L363" s="10">
        <f t="shared" si="298"/>
        <v>2897.7225360000002</v>
      </c>
      <c r="M363" s="5">
        <f t="shared" si="299"/>
        <v>34.61448</v>
      </c>
      <c r="N363" s="5">
        <f t="shared" si="300"/>
        <v>13107200</v>
      </c>
      <c r="O363" s="11">
        <f t="shared" si="301"/>
        <v>1868.4639170021624</v>
      </c>
      <c r="P363" s="11">
        <f t="shared" si="294"/>
        <v>1.3333333333333333</v>
      </c>
      <c r="Q363" s="6">
        <f t="shared" si="302"/>
        <v>2.2218472298476128E-4</v>
      </c>
      <c r="R363" s="6">
        <f t="shared" si="303"/>
        <v>4.9929288380566687E-7</v>
      </c>
      <c r="S363" s="5">
        <f t="shared" si="304"/>
        <v>2.2268401586856694E-4</v>
      </c>
      <c r="T363" s="5">
        <f t="shared" si="305"/>
        <v>2.2218472298476128E-4</v>
      </c>
      <c r="U363" s="6">
        <f t="shared" si="306"/>
        <v>0</v>
      </c>
      <c r="V363" s="6">
        <f t="shared" si="307"/>
        <v>3.5419237166634951E-5</v>
      </c>
      <c r="W363" s="6">
        <f t="shared" si="308"/>
        <v>0.16486078755318398</v>
      </c>
      <c r="X363" s="5">
        <f t="shared" si="309"/>
        <v>0.16489620679035061</v>
      </c>
      <c r="Y363" s="5">
        <v>1.84E-4</v>
      </c>
      <c r="Z363" s="5">
        <v>0.18118480000000001</v>
      </c>
      <c r="AA363" s="10">
        <f t="shared" si="310"/>
        <v>29.425489130434784</v>
      </c>
      <c r="AB363" s="10">
        <f t="shared" si="311"/>
        <v>0.1259879363478261</v>
      </c>
      <c r="AC363" s="5">
        <f t="shared" si="312"/>
        <v>20.752566839544173</v>
      </c>
      <c r="AD363" s="5">
        <f t="shared" si="331"/>
        <v>21.023921667699426</v>
      </c>
      <c r="AE363" s="5">
        <f t="shared" si="313"/>
        <v>8.9900439825246927</v>
      </c>
      <c r="AG363" s="5">
        <v>65536</v>
      </c>
      <c r="AH363" s="5">
        <v>106437</v>
      </c>
      <c r="AI363" s="5">
        <v>2707145</v>
      </c>
      <c r="AJ363" s="10">
        <f t="shared" si="314"/>
        <v>5414290</v>
      </c>
      <c r="AK363" s="5">
        <v>309.08540299999999</v>
      </c>
      <c r="AL363" s="10">
        <f t="shared" si="315"/>
        <v>2472.6832239999999</v>
      </c>
      <c r="AM363" s="5">
        <f t="shared" si="316"/>
        <v>34.61448</v>
      </c>
      <c r="AN363" s="5">
        <f t="shared" si="317"/>
        <v>13107200</v>
      </c>
      <c r="AO363" s="11">
        <f t="shared" si="318"/>
        <v>2189.6415794181003</v>
      </c>
      <c r="AP363" s="11">
        <f t="shared" si="296"/>
        <v>1.3333333333333333</v>
      </c>
      <c r="AQ363" s="6">
        <f t="shared" si="319"/>
        <v>0</v>
      </c>
      <c r="AR363" s="6">
        <f t="shared" si="320"/>
        <v>7.0078275535213801E-7</v>
      </c>
      <c r="AS363" s="5">
        <f t="shared" si="321"/>
        <v>7.0078275535213801E-7</v>
      </c>
      <c r="AT363" s="5">
        <f t="shared" si="322"/>
        <v>7.0078275535213801E-7</v>
      </c>
      <c r="AU363" s="6">
        <f t="shared" si="323"/>
        <v>2.1182799917314546E-2</v>
      </c>
      <c r="AV363" s="6">
        <f t="shared" si="324"/>
        <v>1.6907351221427961E-5</v>
      </c>
      <c r="AW363" s="6">
        <f t="shared" si="325"/>
        <v>0.17509245645539753</v>
      </c>
      <c r="AX363" s="5">
        <f t="shared" si="326"/>
        <v>0.19629216372393352</v>
      </c>
      <c r="AY363" s="5">
        <v>1.9599999999999999E-4</v>
      </c>
      <c r="AZ363" s="5">
        <v>0.19232410909082001</v>
      </c>
      <c r="BA363" s="10">
        <f t="shared" si="327"/>
        <v>27.623928571428575</v>
      </c>
      <c r="BB363" s="10">
        <f t="shared" si="328"/>
        <v>0.10092584587755102</v>
      </c>
      <c r="BC363" s="5">
        <f t="shared" si="329"/>
        <v>99.64245777788156</v>
      </c>
      <c r="BD363" s="5">
        <f t="shared" si="332"/>
        <v>99.64245777788156</v>
      </c>
      <c r="BE363" s="5">
        <f t="shared" si="330"/>
        <v>2.0632122784147127</v>
      </c>
    </row>
    <row r="364" spans="5:57">
      <c r="E364" s="3"/>
      <c r="F364" s="3"/>
      <c r="G364" s="5">
        <v>65536</v>
      </c>
      <c r="H364" s="5">
        <v>106437</v>
      </c>
      <c r="I364" s="5">
        <v>2707179</v>
      </c>
      <c r="J364" s="10">
        <f t="shared" si="297"/>
        <v>5414358</v>
      </c>
      <c r="K364" s="5">
        <v>367.046921</v>
      </c>
      <c r="L364" s="10">
        <f t="shared" si="298"/>
        <v>2936.375368</v>
      </c>
      <c r="M364" s="5">
        <f t="shared" si="299"/>
        <v>34.614888000000001</v>
      </c>
      <c r="N364" s="5">
        <f t="shared" si="300"/>
        <v>13107200</v>
      </c>
      <c r="O364" s="11">
        <f t="shared" si="301"/>
        <v>1843.8916423984933</v>
      </c>
      <c r="P364" s="11">
        <f t="shared" si="294"/>
        <v>1.3333333333333333</v>
      </c>
      <c r="Q364" s="6">
        <f t="shared" si="302"/>
        <v>2.2218751348197565E-4</v>
      </c>
      <c r="R364" s="6">
        <f t="shared" si="303"/>
        <v>5.0595297072453936E-7</v>
      </c>
      <c r="S364" s="5">
        <f t="shared" si="304"/>
        <v>2.2269346645270019E-4</v>
      </c>
      <c r="T364" s="5">
        <f t="shared" si="305"/>
        <v>2.2218751348197565E-4</v>
      </c>
      <c r="U364" s="6">
        <f t="shared" si="306"/>
        <v>0</v>
      </c>
      <c r="V364" s="6">
        <f t="shared" si="307"/>
        <v>3.5891695729096186E-5</v>
      </c>
      <c r="W364" s="6">
        <f t="shared" si="308"/>
        <v>0.16396480501213406</v>
      </c>
      <c r="X364" s="5">
        <f t="shared" si="309"/>
        <v>0.16400069670786316</v>
      </c>
      <c r="Y364" s="5">
        <v>1.83E-4</v>
      </c>
      <c r="Z364" s="5">
        <v>0.180141133333374</v>
      </c>
      <c r="AA364" s="10">
        <f t="shared" si="310"/>
        <v>29.586655737704916</v>
      </c>
      <c r="AB364" s="10">
        <f t="shared" si="311"/>
        <v>0.12836613630601093</v>
      </c>
      <c r="AC364" s="5">
        <f t="shared" si="312"/>
        <v>21.413941793429316</v>
      </c>
      <c r="AD364" s="5">
        <f t="shared" si="331"/>
        <v>21.69041882661212</v>
      </c>
      <c r="AE364" s="5">
        <f t="shared" si="313"/>
        <v>8.9598840236232569</v>
      </c>
      <c r="AG364" s="5">
        <v>65536</v>
      </c>
      <c r="AH364" s="5">
        <v>106437</v>
      </c>
      <c r="AI364" s="5">
        <v>2707179</v>
      </c>
      <c r="AJ364" s="10">
        <f t="shared" si="314"/>
        <v>5414358</v>
      </c>
      <c r="AK364" s="5">
        <v>343.85780299999999</v>
      </c>
      <c r="AL364" s="10">
        <f t="shared" si="315"/>
        <v>2750.8624239999999</v>
      </c>
      <c r="AM364" s="5">
        <f t="shared" si="316"/>
        <v>34.614888000000001</v>
      </c>
      <c r="AN364" s="5">
        <f t="shared" si="317"/>
        <v>13107200</v>
      </c>
      <c r="AO364" s="11">
        <f t="shared" si="318"/>
        <v>1968.2401972422304</v>
      </c>
      <c r="AP364" s="11">
        <f t="shared" si="296"/>
        <v>1.3333333333333333</v>
      </c>
      <c r="AQ364" s="6">
        <f t="shared" si="319"/>
        <v>0</v>
      </c>
      <c r="AR364" s="6">
        <f t="shared" si="320"/>
        <v>7.7962147774307109E-7</v>
      </c>
      <c r="AS364" s="5">
        <f t="shared" si="321"/>
        <v>7.7962147774307109E-7</v>
      </c>
      <c r="AT364" s="5">
        <f t="shared" si="322"/>
        <v>7.7962147774307109E-7</v>
      </c>
      <c r="AU364" s="6">
        <f t="shared" si="323"/>
        <v>2.1183065959657008E-2</v>
      </c>
      <c r="AV364" s="6">
        <f t="shared" si="324"/>
        <v>1.8809444215486249E-5</v>
      </c>
      <c r="AW364" s="6">
        <f t="shared" si="325"/>
        <v>0.17598578531486384</v>
      </c>
      <c r="AX364" s="5">
        <f t="shared" si="326"/>
        <v>0.19718766071873634</v>
      </c>
      <c r="AY364" s="5">
        <v>1.9699999999999999E-4</v>
      </c>
      <c r="AZ364" s="5">
        <v>0.19341459999999999</v>
      </c>
      <c r="BA364" s="10">
        <f t="shared" si="327"/>
        <v>27.484050761421322</v>
      </c>
      <c r="BB364" s="10">
        <f t="shared" si="328"/>
        <v>0.11171014919796954</v>
      </c>
      <c r="BC364" s="5">
        <f t="shared" si="329"/>
        <v>99.604253056983211</v>
      </c>
      <c r="BD364" s="5">
        <f t="shared" si="332"/>
        <v>99.604253056983211</v>
      </c>
      <c r="BE364" s="5">
        <f t="shared" si="330"/>
        <v>1.9507631371863052</v>
      </c>
    </row>
    <row r="365" spans="5:57">
      <c r="E365" s="3"/>
      <c r="F365" s="3"/>
      <c r="G365" s="5">
        <v>65536</v>
      </c>
      <c r="H365" s="5">
        <v>125329</v>
      </c>
      <c r="I365" s="5">
        <v>2678750</v>
      </c>
      <c r="J365" s="10">
        <f t="shared" si="297"/>
        <v>5357500</v>
      </c>
      <c r="K365" s="5">
        <v>383.24105800000001</v>
      </c>
      <c r="L365" s="10">
        <f t="shared" si="298"/>
        <v>3065.9284640000001</v>
      </c>
      <c r="M365" s="5">
        <f t="shared" si="299"/>
        <v>34.651580000000003</v>
      </c>
      <c r="N365" s="5">
        <f t="shared" si="300"/>
        <v>13107200</v>
      </c>
      <c r="O365" s="11">
        <f t="shared" si="301"/>
        <v>1747.4315082388694</v>
      </c>
      <c r="P365" s="11">
        <f t="shared" si="294"/>
        <v>1.3333333333333333</v>
      </c>
      <c r="Q365" s="6">
        <f t="shared" si="302"/>
        <v>2.1985424744349832E-4</v>
      </c>
      <c r="R365" s="6">
        <f t="shared" si="303"/>
        <v>5.2827565279784899E-7</v>
      </c>
      <c r="S365" s="5">
        <f t="shared" si="304"/>
        <v>2.2038252309629618E-4</v>
      </c>
      <c r="T365" s="5">
        <f t="shared" si="305"/>
        <v>2.1985424744349832E-4</v>
      </c>
      <c r="U365" s="6">
        <f t="shared" si="306"/>
        <v>0</v>
      </c>
      <c r="V365" s="6">
        <f t="shared" si="307"/>
        <v>3.7475239969750095E-5</v>
      </c>
      <c r="W365" s="6">
        <f t="shared" si="308"/>
        <v>0.18188445583313231</v>
      </c>
      <c r="X365" s="5">
        <f t="shared" si="309"/>
        <v>0.18192193107310206</v>
      </c>
      <c r="Y365" s="5">
        <v>2.03E-4</v>
      </c>
      <c r="Z365" s="5">
        <v>0.19516235454547301</v>
      </c>
      <c r="AA365" s="10">
        <f t="shared" si="310"/>
        <v>26.391625615763544</v>
      </c>
      <c r="AB365" s="10">
        <f t="shared" si="311"/>
        <v>0.1208247670541872</v>
      </c>
      <c r="AC365" s="5">
        <f t="shared" si="312"/>
        <v>8.3025849475361184</v>
      </c>
      <c r="AD365" s="5">
        <f t="shared" si="331"/>
        <v>8.5628192592592018</v>
      </c>
      <c r="AE365" s="5">
        <f t="shared" si="313"/>
        <v>6.784312222102197</v>
      </c>
      <c r="AG365" s="5">
        <v>65536</v>
      </c>
      <c r="AH365" s="5">
        <v>125329</v>
      </c>
      <c r="AI365" s="5">
        <v>2678750</v>
      </c>
      <c r="AJ365" s="10">
        <f t="shared" si="314"/>
        <v>5357500</v>
      </c>
      <c r="AK365" s="5">
        <v>370.47534200000001</v>
      </c>
      <c r="AL365" s="10">
        <f t="shared" si="315"/>
        <v>2963.8027360000001</v>
      </c>
      <c r="AM365" s="5">
        <f t="shared" si="316"/>
        <v>34.651580000000003</v>
      </c>
      <c r="AN365" s="5">
        <f t="shared" si="317"/>
        <v>13107200</v>
      </c>
      <c r="AO365" s="11">
        <f t="shared" si="318"/>
        <v>1807.6439214138036</v>
      </c>
      <c r="AP365" s="11">
        <f t="shared" si="296"/>
        <v>1.3333333333333333</v>
      </c>
      <c r="AQ365" s="6">
        <f t="shared" si="319"/>
        <v>0</v>
      </c>
      <c r="AR365" s="6">
        <f t="shared" si="320"/>
        <v>8.3997085736457659E-7</v>
      </c>
      <c r="AS365" s="5">
        <f t="shared" si="321"/>
        <v>8.3997085736457659E-7</v>
      </c>
      <c r="AT365" s="5">
        <f t="shared" si="322"/>
        <v>8.3997085736457659E-7</v>
      </c>
      <c r="AU365" s="6">
        <f t="shared" si="323"/>
        <v>2.0960615437483524E-2</v>
      </c>
      <c r="AV365" s="6">
        <f t="shared" si="324"/>
        <v>2.0265456295497212E-5</v>
      </c>
      <c r="AW365" s="6">
        <f t="shared" si="325"/>
        <v>0.18759906048792593</v>
      </c>
      <c r="AX365" s="5">
        <f t="shared" si="326"/>
        <v>0.20857994138170496</v>
      </c>
      <c r="AY365" s="5">
        <v>2.1000000000000001E-4</v>
      </c>
      <c r="AZ365" s="5">
        <v>0.20265174999993002</v>
      </c>
      <c r="BA365" s="10">
        <f t="shared" si="327"/>
        <v>25.511904761904763</v>
      </c>
      <c r="BB365" s="10">
        <f t="shared" si="328"/>
        <v>0.1129067708952381</v>
      </c>
      <c r="BC365" s="5">
        <f t="shared" si="329"/>
        <v>99.600013877445448</v>
      </c>
      <c r="BD365" s="5">
        <f t="shared" si="332"/>
        <v>99.600013877445448</v>
      </c>
      <c r="BE365" s="5">
        <f t="shared" si="330"/>
        <v>2.9253097403683861</v>
      </c>
    </row>
    <row r="366" spans="5:57">
      <c r="E366" s="3"/>
      <c r="F366" s="3"/>
      <c r="G366" s="5">
        <v>16384</v>
      </c>
      <c r="H366" s="5">
        <v>345241</v>
      </c>
      <c r="I366" s="5">
        <v>2341011</v>
      </c>
      <c r="J366" s="10">
        <f t="shared" si="297"/>
        <v>4682022</v>
      </c>
      <c r="K366" s="5">
        <v>340.70929000000001</v>
      </c>
      <c r="L366" s="10">
        <f t="shared" si="298"/>
        <v>2725.6743200000001</v>
      </c>
      <c r="M366" s="5">
        <f t="shared" si="299"/>
        <v>34.996952</v>
      </c>
      <c r="N366" s="5">
        <f t="shared" si="300"/>
        <v>13107200</v>
      </c>
      <c r="O366" s="11">
        <f t="shared" si="301"/>
        <v>1717.7481424119665</v>
      </c>
      <c r="P366" s="11">
        <f t="shared" si="294"/>
        <v>1.3333333333333333</v>
      </c>
      <c r="Q366" s="6">
        <f t="shared" si="302"/>
        <v>1.9213484336423758E-4</v>
      </c>
      <c r="R366" s="6">
        <f t="shared" si="303"/>
        <v>4.6964806831589962E-7</v>
      </c>
      <c r="S366" s="5">
        <f t="shared" si="304"/>
        <v>1.9260449143255348E-4</v>
      </c>
      <c r="T366" s="5">
        <f t="shared" si="305"/>
        <v>1.9213484336423758E-4</v>
      </c>
      <c r="U366" s="6">
        <f t="shared" si="306"/>
        <v>0</v>
      </c>
      <c r="V366" s="6">
        <f t="shared" si="307"/>
        <v>3.3316269580576033E-5</v>
      </c>
      <c r="W366" s="6">
        <f t="shared" si="308"/>
        <v>0.57880472151824369</v>
      </c>
      <c r="X366" s="5">
        <f t="shared" si="309"/>
        <v>0.57883803778782428</v>
      </c>
      <c r="Y366" s="5">
        <v>6.4599999999999998E-4</v>
      </c>
      <c r="Z366" s="5">
        <v>0.59572504999999998</v>
      </c>
      <c r="AA366" s="10">
        <f t="shared" si="310"/>
        <v>7.247712074303406</v>
      </c>
      <c r="AB366" s="10">
        <f t="shared" si="311"/>
        <v>3.3754480743034054E-2</v>
      </c>
      <c r="AC366" s="5">
        <f t="shared" si="312"/>
        <v>70.257764185102545</v>
      </c>
      <c r="AD366" s="5">
        <f t="shared" si="331"/>
        <v>70.185063245734753</v>
      </c>
      <c r="AE366" s="5">
        <f t="shared" si="313"/>
        <v>2.8346990297244847</v>
      </c>
      <c r="AG366" s="5">
        <v>16384</v>
      </c>
      <c r="AH366" s="5">
        <v>345241</v>
      </c>
      <c r="AI366" s="5">
        <v>2341011</v>
      </c>
      <c r="AJ366" s="10">
        <f t="shared" si="314"/>
        <v>4682022</v>
      </c>
      <c r="AK366" s="5">
        <v>316.16113300000001</v>
      </c>
      <c r="AL366" s="10">
        <f t="shared" si="315"/>
        <v>2529.2890640000001</v>
      </c>
      <c r="AM366" s="5">
        <f t="shared" si="316"/>
        <v>34.996952</v>
      </c>
      <c r="AN366" s="5">
        <f t="shared" si="317"/>
        <v>13107200</v>
      </c>
      <c r="AO366" s="11">
        <f t="shared" si="318"/>
        <v>1851.1217506296068</v>
      </c>
      <c r="AP366" s="11">
        <f t="shared" si="296"/>
        <v>1.3333333333333333</v>
      </c>
      <c r="AQ366" s="6">
        <f t="shared" si="319"/>
        <v>0</v>
      </c>
      <c r="AR366" s="6">
        <f t="shared" si="320"/>
        <v>7.1682540737452357E-7</v>
      </c>
      <c r="AS366" s="5">
        <f t="shared" si="321"/>
        <v>7.1682540737452357E-7</v>
      </c>
      <c r="AT366" s="5">
        <f t="shared" si="322"/>
        <v>7.1682540737452357E-7</v>
      </c>
      <c r="AU366" s="6">
        <f t="shared" si="323"/>
        <v>1.8317883828621088E-2</v>
      </c>
      <c r="AV366" s="6">
        <f t="shared" si="324"/>
        <v>1.7294402344181874E-5</v>
      </c>
      <c r="AW366" s="6">
        <f t="shared" si="325"/>
        <v>0.60478363785869449</v>
      </c>
      <c r="AX366" s="5">
        <f t="shared" si="326"/>
        <v>0.6231188160896598</v>
      </c>
      <c r="AY366" s="5">
        <v>6.7699999999999998E-4</v>
      </c>
      <c r="AZ366" s="5">
        <v>0.62782723333355894</v>
      </c>
      <c r="BA366" s="10">
        <f t="shared" si="327"/>
        <v>6.9158375184638112</v>
      </c>
      <c r="BB366" s="10">
        <f t="shared" si="328"/>
        <v>2.9888201642540621E-2</v>
      </c>
      <c r="BC366" s="5">
        <f t="shared" si="329"/>
        <v>99.894117369664031</v>
      </c>
      <c r="BD366" s="5">
        <f t="shared" si="332"/>
        <v>99.894117369664031</v>
      </c>
      <c r="BE366" s="5">
        <f t="shared" si="330"/>
        <v>0.74995428581506018</v>
      </c>
    </row>
    <row r="367" spans="5:57">
      <c r="E367" s="3"/>
      <c r="F367" s="3"/>
      <c r="G367" s="5">
        <v>16384</v>
      </c>
      <c r="H367" s="5">
        <v>524288</v>
      </c>
      <c r="I367" s="5">
        <v>2097096</v>
      </c>
      <c r="J367" s="10">
        <f t="shared" si="297"/>
        <v>4194192</v>
      </c>
      <c r="K367" s="5">
        <v>281.09515399999998</v>
      </c>
      <c r="L367" s="10">
        <f t="shared" si="298"/>
        <v>2248.7612319999998</v>
      </c>
      <c r="M367" s="5">
        <f t="shared" si="299"/>
        <v>35.650911999999998</v>
      </c>
      <c r="N367" s="5">
        <f t="shared" si="300"/>
        <v>13107200</v>
      </c>
      <c r="O367" s="11">
        <f t="shared" si="301"/>
        <v>1865.1121961355479</v>
      </c>
      <c r="P367" s="11">
        <f t="shared" si="294"/>
        <v>1.3333333333333333</v>
      </c>
      <c r="Q367" s="6">
        <f t="shared" si="302"/>
        <v>1.7211589842156623E-4</v>
      </c>
      <c r="R367" s="6">
        <f t="shared" si="303"/>
        <v>3.8747342665373262E-7</v>
      </c>
      <c r="S367" s="5">
        <f t="shared" si="304"/>
        <v>1.7250337184821995E-4</v>
      </c>
      <c r="T367" s="5">
        <f t="shared" si="305"/>
        <v>1.7211589842156623E-4</v>
      </c>
      <c r="U367" s="6">
        <f t="shared" si="306"/>
        <v>0</v>
      </c>
      <c r="V367" s="6">
        <f t="shared" si="307"/>
        <v>2.7486899252020789E-5</v>
      </c>
      <c r="W367" s="6">
        <f t="shared" si="308"/>
        <v>0.56536498340249508</v>
      </c>
      <c r="X367" s="5">
        <f t="shared" si="309"/>
        <v>0.56539247030174711</v>
      </c>
      <c r="Y367" s="5">
        <v>6.3100000000000005E-4</v>
      </c>
      <c r="Z367" s="5">
        <v>0.58547685555583606</v>
      </c>
      <c r="AA367" s="10">
        <f t="shared" si="310"/>
        <v>6.6468969889064971</v>
      </c>
      <c r="AB367" s="10">
        <f t="shared" si="311"/>
        <v>2.8510443511885891E-2</v>
      </c>
      <c r="AC367" s="5">
        <f t="shared" si="312"/>
        <v>72.723312453000602</v>
      </c>
      <c r="AD367" s="5">
        <f t="shared" si="331"/>
        <v>72.6619062047195</v>
      </c>
      <c r="AE367" s="5">
        <f t="shared" si="313"/>
        <v>3.4304319741249851</v>
      </c>
      <c r="AG367" s="5">
        <v>16384</v>
      </c>
      <c r="AH367" s="5">
        <v>524288</v>
      </c>
      <c r="AI367" s="5">
        <v>2097096</v>
      </c>
      <c r="AJ367" s="10">
        <f t="shared" si="314"/>
        <v>4194192</v>
      </c>
      <c r="AK367" s="5">
        <v>337.80187999999998</v>
      </c>
      <c r="AL367" s="10">
        <f t="shared" si="315"/>
        <v>2702.4150399999999</v>
      </c>
      <c r="AM367" s="5">
        <f t="shared" si="316"/>
        <v>35.650911999999998</v>
      </c>
      <c r="AN367" s="5">
        <f t="shared" si="317"/>
        <v>13107200</v>
      </c>
      <c r="AO367" s="11">
        <f t="shared" si="318"/>
        <v>1552.0162291577537</v>
      </c>
      <c r="AP367" s="11">
        <f t="shared" si="296"/>
        <v>1.3333333333333333</v>
      </c>
      <c r="AQ367" s="6">
        <f t="shared" si="319"/>
        <v>0</v>
      </c>
      <c r="AR367" s="6">
        <f t="shared" si="320"/>
        <v>7.6589101242523664E-7</v>
      </c>
      <c r="AS367" s="5">
        <f t="shared" si="321"/>
        <v>7.6589101242523664E-7</v>
      </c>
      <c r="AT367" s="5">
        <f t="shared" si="322"/>
        <v>7.6589101242523664E-7</v>
      </c>
      <c r="AU367" s="6">
        <f t="shared" si="323"/>
        <v>1.6409303888561811E-2</v>
      </c>
      <c r="AV367" s="6">
        <f t="shared" si="324"/>
        <v>1.847817778835276E-5</v>
      </c>
      <c r="AW367" s="6">
        <f t="shared" si="325"/>
        <v>0.57530378549630623</v>
      </c>
      <c r="AX367" s="5">
        <f t="shared" si="326"/>
        <v>0.59173156756265644</v>
      </c>
      <c r="AY367" s="5">
        <v>6.4400000000000004E-4</v>
      </c>
      <c r="AZ367" s="5">
        <v>0.59603810000000002</v>
      </c>
      <c r="BA367" s="10">
        <f t="shared" si="327"/>
        <v>6.512720496894409</v>
      </c>
      <c r="BB367" s="10">
        <f t="shared" si="328"/>
        <v>3.357037316770186E-2</v>
      </c>
      <c r="BC367" s="5">
        <f t="shared" si="329"/>
        <v>99.881072824157584</v>
      </c>
      <c r="BD367" s="5">
        <f t="shared" si="332"/>
        <v>99.881072824157584</v>
      </c>
      <c r="BE367" s="5">
        <f t="shared" si="330"/>
        <v>0.72252636825457628</v>
      </c>
    </row>
    <row r="368" spans="5:57">
      <c r="E368" s="3"/>
      <c r="F368" s="3"/>
      <c r="G368" s="5">
        <v>65536</v>
      </c>
      <c r="H368" s="5">
        <v>28338</v>
      </c>
      <c r="I368" s="5">
        <v>2943887</v>
      </c>
      <c r="J368" s="10">
        <f t="shared" si="297"/>
        <v>5887774</v>
      </c>
      <c r="K368" s="5">
        <v>480.80230699999998</v>
      </c>
      <c r="L368" s="10">
        <f t="shared" si="298"/>
        <v>3846.4184559999999</v>
      </c>
      <c r="M368" s="5">
        <f t="shared" si="299"/>
        <v>35.893403999999997</v>
      </c>
      <c r="N368" s="5">
        <f t="shared" si="300"/>
        <v>13107200</v>
      </c>
      <c r="O368" s="11">
        <f t="shared" si="301"/>
        <v>1530.7159289483193</v>
      </c>
      <c r="P368" s="11"/>
      <c r="Q368" s="6">
        <f t="shared" si="302"/>
        <v>2.4161495508864131E-4</v>
      </c>
      <c r="R368" s="6">
        <f t="shared" si="303"/>
        <v>6.6275819694959922E-7</v>
      </c>
      <c r="S368" s="5">
        <f t="shared" si="304"/>
        <v>2.4227771328559091E-4</v>
      </c>
      <c r="T368" s="5">
        <f t="shared" si="305"/>
        <v>2.4161495508864131E-4</v>
      </c>
      <c r="U368" s="6">
        <f t="shared" si="306"/>
        <v>0</v>
      </c>
      <c r="V368" s="6">
        <f t="shared" si="307"/>
        <v>4.701527004143291E-5</v>
      </c>
      <c r="W368" s="6">
        <f t="shared" si="308"/>
        <v>0.2347474257550772</v>
      </c>
      <c r="X368" s="5">
        <f t="shared" si="309"/>
        <v>0.23479444102511865</v>
      </c>
      <c r="Y368" s="5">
        <v>2.6200000000000003E-4</v>
      </c>
      <c r="Z368" s="5">
        <v>0.24867642666675402</v>
      </c>
      <c r="AA368" s="10">
        <f t="shared" si="310"/>
        <v>22.472419847328243</v>
      </c>
      <c r="AB368" s="10">
        <f t="shared" si="311"/>
        <v>0.11744789178625953</v>
      </c>
      <c r="AC368" s="5">
        <f t="shared" si="312"/>
        <v>7.7805514928850057</v>
      </c>
      <c r="AD368" s="5">
        <f t="shared" si="331"/>
        <v>7.5275903490111125</v>
      </c>
      <c r="AE368" s="5">
        <f t="shared" si="313"/>
        <v>5.5823488489475208</v>
      </c>
      <c r="AG368" s="5">
        <v>65536</v>
      </c>
      <c r="AH368" s="5">
        <v>28338</v>
      </c>
      <c r="AI368" s="5">
        <v>2943887</v>
      </c>
      <c r="AJ368" s="10">
        <f t="shared" si="314"/>
        <v>5887774</v>
      </c>
      <c r="AK368" s="5">
        <v>381.57124299999998</v>
      </c>
      <c r="AL368" s="10">
        <f t="shared" si="315"/>
        <v>3052.5699439999999</v>
      </c>
      <c r="AM368" s="5">
        <f t="shared" si="316"/>
        <v>35.893403999999997</v>
      </c>
      <c r="AN368" s="5">
        <f t="shared" si="317"/>
        <v>13107200</v>
      </c>
      <c r="AO368" s="11">
        <f t="shared" si="318"/>
        <v>1928.7924955078443</v>
      </c>
      <c r="AP368" s="11">
        <f t="shared" si="296"/>
        <v>1.3333333333333333</v>
      </c>
      <c r="AQ368" s="6">
        <f t="shared" si="319"/>
        <v>0</v>
      </c>
      <c r="AR368" s="6">
        <f t="shared" si="320"/>
        <v>8.6512835752609189E-7</v>
      </c>
      <c r="AS368" s="5">
        <f t="shared" si="321"/>
        <v>8.6512835752609189E-7</v>
      </c>
      <c r="AT368" s="5">
        <f t="shared" si="322"/>
        <v>8.6512835752609189E-7</v>
      </c>
      <c r="AU368" s="6">
        <f t="shared" si="323"/>
        <v>2.3035252747888778E-2</v>
      </c>
      <c r="AV368" s="6">
        <f t="shared" si="324"/>
        <v>2.08724157102878E-5</v>
      </c>
      <c r="AW368" s="6">
        <f t="shared" si="325"/>
        <v>0.23315883232070794</v>
      </c>
      <c r="AX368" s="5">
        <f t="shared" si="326"/>
        <v>0.256214957484307</v>
      </c>
      <c r="AY368" s="5">
        <v>2.61E-4</v>
      </c>
      <c r="AZ368" s="5">
        <v>0.24873463125</v>
      </c>
      <c r="BA368" s="10">
        <f t="shared" si="327"/>
        <v>22.558521072796935</v>
      </c>
      <c r="BB368" s="10">
        <f t="shared" si="328"/>
        <v>9.356536226819924E-2</v>
      </c>
      <c r="BC368" s="5">
        <f t="shared" si="329"/>
        <v>99.668533196350154</v>
      </c>
      <c r="BD368" s="5">
        <f t="shared" si="332"/>
        <v>99.668533196350154</v>
      </c>
      <c r="BE368" s="5">
        <f t="shared" si="330"/>
        <v>3.0073521313518339</v>
      </c>
    </row>
    <row r="369" spans="5:57">
      <c r="E369" s="3"/>
      <c r="F369" s="3"/>
      <c r="G369" s="5">
        <v>131072</v>
      </c>
      <c r="H369" s="5">
        <v>54924</v>
      </c>
      <c r="I369" s="5">
        <v>2908058</v>
      </c>
      <c r="J369" s="10">
        <f t="shared" si="297"/>
        <v>5816116</v>
      </c>
      <c r="K369" s="5">
        <v>527.62522899999999</v>
      </c>
      <c r="L369" s="10">
        <f t="shared" si="298"/>
        <v>4221.0018319999999</v>
      </c>
      <c r="M369" s="5">
        <f t="shared" si="299"/>
        <v>35.995176000000001</v>
      </c>
      <c r="N369" s="5">
        <f t="shared" si="300"/>
        <v>13107200</v>
      </c>
      <c r="O369" s="11">
        <f t="shared" si="301"/>
        <v>1377.8994256546439</v>
      </c>
      <c r="P369" s="11">
        <f t="shared" ref="P369:P376" si="333">4/3</f>
        <v>1.3333333333333333</v>
      </c>
      <c r="Q369" s="6">
        <f t="shared" si="302"/>
        <v>2.3867434553879414E-4</v>
      </c>
      <c r="R369" s="6">
        <f t="shared" si="303"/>
        <v>7.2730088925542411E-7</v>
      </c>
      <c r="S369" s="5">
        <f t="shared" si="304"/>
        <v>2.3940164642804955E-4</v>
      </c>
      <c r="T369" s="5">
        <f t="shared" si="305"/>
        <v>2.3867434553879414E-4</v>
      </c>
      <c r="U369" s="6">
        <f t="shared" si="306"/>
        <v>0</v>
      </c>
      <c r="V369" s="6">
        <f t="shared" si="307"/>
        <v>5.1593851071325826E-5</v>
      </c>
      <c r="W369" s="6">
        <f t="shared" si="308"/>
        <v>0.1317094335343372</v>
      </c>
      <c r="X369" s="5">
        <f t="shared" si="309"/>
        <v>0.13176102738540851</v>
      </c>
      <c r="Y369" s="5">
        <v>1.47E-4</v>
      </c>
      <c r="Z369" s="5">
        <v>0.14196198333336599</v>
      </c>
      <c r="AA369" s="10">
        <f t="shared" si="310"/>
        <v>39.565414965986399</v>
      </c>
      <c r="AB369" s="10">
        <f t="shared" si="311"/>
        <v>0.229714385414966</v>
      </c>
      <c r="AC369" s="5">
        <f t="shared" si="312"/>
        <v>62.363500366526623</v>
      </c>
      <c r="AD369" s="5">
        <f t="shared" si="331"/>
        <v>62.858262876224188</v>
      </c>
      <c r="AE369" s="5">
        <f t="shared" si="313"/>
        <v>7.1856955703435119</v>
      </c>
      <c r="AG369" s="5">
        <v>131072</v>
      </c>
      <c r="AH369" s="5">
        <v>54924</v>
      </c>
      <c r="AI369" s="5">
        <v>2908058</v>
      </c>
      <c r="AJ369" s="10">
        <f t="shared" si="314"/>
        <v>5816116</v>
      </c>
      <c r="AK369" s="5">
        <v>367.01023900000001</v>
      </c>
      <c r="AL369" s="10">
        <f t="shared" si="315"/>
        <v>2936.0819120000001</v>
      </c>
      <c r="AM369" s="5">
        <f t="shared" si="316"/>
        <v>35.995176000000001</v>
      </c>
      <c r="AN369" s="5">
        <f t="shared" si="317"/>
        <v>13107200</v>
      </c>
      <c r="AO369" s="11">
        <f t="shared" si="318"/>
        <v>1980.9106742659569</v>
      </c>
      <c r="AP369" s="11">
        <f t="shared" si="296"/>
        <v>1.3333333333333333</v>
      </c>
      <c r="AQ369" s="6">
        <f t="shared" si="319"/>
        <v>0</v>
      </c>
      <c r="AR369" s="6">
        <f t="shared" si="320"/>
        <v>8.3211450308724771E-7</v>
      </c>
      <c r="AS369" s="5">
        <f t="shared" si="321"/>
        <v>8.3211450308724771E-7</v>
      </c>
      <c r="AT369" s="5">
        <f t="shared" si="322"/>
        <v>8.3211450308724771E-7</v>
      </c>
      <c r="AU369" s="6">
        <f t="shared" si="323"/>
        <v>2.2754898892355564E-2</v>
      </c>
      <c r="AV369" s="6">
        <f t="shared" si="324"/>
        <v>2.007591090490035E-5</v>
      </c>
      <c r="AW369" s="6">
        <f t="shared" si="325"/>
        <v>0.13399932891994706</v>
      </c>
      <c r="AX369" s="5">
        <f t="shared" si="326"/>
        <v>0.15677430372320753</v>
      </c>
      <c r="AY369" s="5">
        <v>1.4999999999999999E-4</v>
      </c>
      <c r="AZ369" s="5">
        <v>0.14507666666669997</v>
      </c>
      <c r="BA369" s="10">
        <f t="shared" si="327"/>
        <v>38.774106666666668</v>
      </c>
      <c r="BB369" s="10">
        <f t="shared" si="328"/>
        <v>0.15659103530666668</v>
      </c>
      <c r="BC369" s="5">
        <f t="shared" si="329"/>
        <v>99.44525699794184</v>
      </c>
      <c r="BD369" s="5">
        <f t="shared" si="332"/>
        <v>99.44525699794184</v>
      </c>
      <c r="BE369" s="5">
        <f t="shared" si="330"/>
        <v>8.0630726672137989</v>
      </c>
    </row>
    <row r="370" spans="5:57">
      <c r="E370" s="3"/>
      <c r="F370" s="3"/>
      <c r="G370" s="5">
        <v>32768</v>
      </c>
      <c r="H370" s="5">
        <v>321821</v>
      </c>
      <c r="I370" s="5">
        <v>2635364</v>
      </c>
      <c r="J370" s="10">
        <f t="shared" si="297"/>
        <v>5270728</v>
      </c>
      <c r="K370" s="5">
        <v>341.81729100000001</v>
      </c>
      <c r="L370" s="10">
        <f t="shared" si="298"/>
        <v>2734.5383280000001</v>
      </c>
      <c r="M370" s="5">
        <f t="shared" si="299"/>
        <v>38.060788000000002</v>
      </c>
      <c r="N370" s="5">
        <f t="shared" si="300"/>
        <v>13107200</v>
      </c>
      <c r="O370" s="11">
        <f t="shared" si="301"/>
        <v>1927.4653955408007</v>
      </c>
      <c r="P370" s="11">
        <f t="shared" si="333"/>
        <v>1.3333333333333333</v>
      </c>
      <c r="Q370" s="6">
        <f t="shared" si="302"/>
        <v>2.162934088510266E-4</v>
      </c>
      <c r="R370" s="6">
        <f t="shared" si="303"/>
        <v>4.7117538366835769E-7</v>
      </c>
      <c r="S370" s="5">
        <f t="shared" si="304"/>
        <v>2.1676458423469495E-4</v>
      </c>
      <c r="T370" s="5">
        <f t="shared" si="305"/>
        <v>2.162934088510266E-4</v>
      </c>
      <c r="U370" s="6">
        <f t="shared" si="306"/>
        <v>0</v>
      </c>
      <c r="V370" s="6">
        <f t="shared" si="307"/>
        <v>3.34246154962731E-5</v>
      </c>
      <c r="W370" s="6">
        <f t="shared" si="308"/>
        <v>0.53131764684259841</v>
      </c>
      <c r="X370" s="5">
        <f t="shared" si="309"/>
        <v>0.53135107145809468</v>
      </c>
      <c r="Y370" s="5">
        <v>5.9299999999999999E-4</v>
      </c>
      <c r="Z370" s="5">
        <v>0.55290002222235402</v>
      </c>
      <c r="AA370" s="10">
        <f t="shared" si="310"/>
        <v>8.888242833052276</v>
      </c>
      <c r="AB370" s="10">
        <f t="shared" si="311"/>
        <v>3.6890904930860037E-2</v>
      </c>
      <c r="AC370" s="5">
        <f t="shared" si="312"/>
        <v>63.525563431530088</v>
      </c>
      <c r="AD370" s="5">
        <f t="shared" si="331"/>
        <v>63.446107211687199</v>
      </c>
      <c r="AE370" s="5">
        <f t="shared" si="313"/>
        <v>3.8974407484456957</v>
      </c>
      <c r="AG370" s="5">
        <v>16384</v>
      </c>
      <c r="AH370" s="5">
        <v>321821</v>
      </c>
      <c r="AI370" s="5">
        <v>2635364</v>
      </c>
      <c r="AJ370" s="10">
        <f t="shared" si="314"/>
        <v>5270728</v>
      </c>
      <c r="AK370" s="5">
        <v>297.520691</v>
      </c>
      <c r="AL370" s="10">
        <f t="shared" si="315"/>
        <v>2380.165528</v>
      </c>
      <c r="AM370" s="5">
        <f t="shared" si="316"/>
        <v>38.060788000000002</v>
      </c>
      <c r="AN370" s="5">
        <f t="shared" si="317"/>
        <v>13107200</v>
      </c>
      <c r="AO370" s="11">
        <f t="shared" si="318"/>
        <v>2214.4375834351636</v>
      </c>
      <c r="AP370" s="11">
        <f t="shared" si="296"/>
        <v>1.3333333333333333</v>
      </c>
      <c r="AQ370" s="6">
        <f t="shared" si="319"/>
        <v>0</v>
      </c>
      <c r="AR370" s="6">
        <f t="shared" si="320"/>
        <v>6.7456232998894496E-7</v>
      </c>
      <c r="AS370" s="5">
        <f t="shared" si="321"/>
        <v>6.7456232998894496E-7</v>
      </c>
      <c r="AT370" s="5">
        <f t="shared" si="322"/>
        <v>6.7456232998894496E-7</v>
      </c>
      <c r="AU370" s="6">
        <f t="shared" si="323"/>
        <v>2.062112975895038E-2</v>
      </c>
      <c r="AV370" s="6">
        <f t="shared" si="324"/>
        <v>1.6274747269054765E-5</v>
      </c>
      <c r="AW370" s="6">
        <f t="shared" si="325"/>
        <v>0.55386389286911464</v>
      </c>
      <c r="AX370" s="5">
        <f t="shared" si="326"/>
        <v>0.57450129737533406</v>
      </c>
      <c r="AY370" s="5">
        <v>6.2E-4</v>
      </c>
      <c r="AZ370" s="5">
        <v>0.57836699999999996</v>
      </c>
      <c r="BA370" s="10">
        <f t="shared" si="327"/>
        <v>8.5011741935483869</v>
      </c>
      <c r="BB370" s="10">
        <f t="shared" si="328"/>
        <v>3.0711813264516129E-2</v>
      </c>
      <c r="BC370" s="5">
        <f t="shared" si="329"/>
        <v>99.891199624195323</v>
      </c>
      <c r="BD370" s="5">
        <f t="shared" si="332"/>
        <v>99.891199624195323</v>
      </c>
      <c r="BE370" s="5">
        <f t="shared" si="330"/>
        <v>0.66838229440232599</v>
      </c>
    </row>
    <row r="371" spans="5:57">
      <c r="E371" s="3"/>
      <c r="F371" s="3"/>
      <c r="G371" s="5">
        <v>65536</v>
      </c>
      <c r="H371" s="5">
        <v>63336</v>
      </c>
      <c r="I371" s="5">
        <v>3075267</v>
      </c>
      <c r="J371" s="10">
        <f t="shared" si="297"/>
        <v>6150534</v>
      </c>
      <c r="K371" s="5">
        <v>402.13334700000001</v>
      </c>
      <c r="L371" s="10">
        <f t="shared" si="298"/>
        <v>3217.0667760000001</v>
      </c>
      <c r="M371" s="5">
        <f t="shared" si="299"/>
        <v>38.169924000000002</v>
      </c>
      <c r="N371" s="5">
        <f t="shared" si="300"/>
        <v>13107200</v>
      </c>
      <c r="O371" s="11">
        <f t="shared" si="301"/>
        <v>1911.8453014044617</v>
      </c>
      <c r="P371" s="11">
        <f t="shared" si="333"/>
        <v>1.3333333333333333</v>
      </c>
      <c r="Q371" s="6">
        <f t="shared" si="302"/>
        <v>2.5239776461887995E-4</v>
      </c>
      <c r="R371" s="6">
        <f t="shared" si="303"/>
        <v>5.5431758148994817E-7</v>
      </c>
      <c r="S371" s="5">
        <f t="shared" si="304"/>
        <v>2.5295208220036991E-4</v>
      </c>
      <c r="T371" s="5">
        <f t="shared" si="305"/>
        <v>2.5239776461887995E-4</v>
      </c>
      <c r="U371" s="6">
        <f t="shared" si="306"/>
        <v>0</v>
      </c>
      <c r="V371" s="6">
        <f t="shared" si="307"/>
        <v>3.9322623096045681E-5</v>
      </c>
      <c r="W371" s="6">
        <f t="shared" si="308"/>
        <v>0.15142104943743528</v>
      </c>
      <c r="X371" s="5">
        <f t="shared" si="309"/>
        <v>0.15146037206053134</v>
      </c>
      <c r="Y371" s="5">
        <v>1.6899999999999999E-4</v>
      </c>
      <c r="Z371" s="5">
        <v>0.16181186666672298</v>
      </c>
      <c r="AA371" s="10">
        <f t="shared" si="310"/>
        <v>36.393692307692305</v>
      </c>
      <c r="AB371" s="10">
        <f t="shared" si="311"/>
        <v>0.1522871846627219</v>
      </c>
      <c r="AC371" s="5">
        <f t="shared" si="312"/>
        <v>49.347789715313588</v>
      </c>
      <c r="AD371" s="5">
        <f t="shared" si="331"/>
        <v>49.675788284242564</v>
      </c>
      <c r="AE371" s="5">
        <f t="shared" si="313"/>
        <v>6.3972407088734569</v>
      </c>
      <c r="AG371" s="5">
        <v>65536</v>
      </c>
      <c r="AH371" s="5">
        <v>63336</v>
      </c>
      <c r="AI371" s="5">
        <v>3075267</v>
      </c>
      <c r="AJ371" s="10">
        <f t="shared" si="314"/>
        <v>6150534</v>
      </c>
      <c r="AK371" s="5">
        <v>280.59797700000001</v>
      </c>
      <c r="AL371" s="10">
        <f t="shared" si="315"/>
        <v>2244.7838160000001</v>
      </c>
      <c r="AM371" s="5">
        <f t="shared" si="316"/>
        <v>38.169924000000002</v>
      </c>
      <c r="AN371" s="5">
        <f t="shared" si="317"/>
        <v>13107200</v>
      </c>
      <c r="AO371" s="11">
        <f t="shared" si="318"/>
        <v>2739.922640283326</v>
      </c>
      <c r="AP371" s="11">
        <f t="shared" si="296"/>
        <v>1.3333333333333333</v>
      </c>
      <c r="AQ371" s="6">
        <f t="shared" si="319"/>
        <v>0</v>
      </c>
      <c r="AR371" s="6">
        <f t="shared" si="320"/>
        <v>6.3619382073599854E-7</v>
      </c>
      <c r="AS371" s="5">
        <f t="shared" si="321"/>
        <v>6.3619382073599854E-7</v>
      </c>
      <c r="AT371" s="5">
        <f t="shared" si="322"/>
        <v>6.3619382073599854E-7</v>
      </c>
      <c r="AU371" s="6">
        <f t="shared" si="323"/>
        <v>2.4063271658267344E-2</v>
      </c>
      <c r="AV371" s="6">
        <f t="shared" si="324"/>
        <v>1.5349054025567055E-5</v>
      </c>
      <c r="AW371" s="6">
        <f t="shared" si="325"/>
        <v>0.153652563828206</v>
      </c>
      <c r="AX371" s="5">
        <f t="shared" si="326"/>
        <v>0.17773118454049891</v>
      </c>
      <c r="AY371" s="5">
        <v>1.7200000000000001E-4</v>
      </c>
      <c r="AZ371" s="5">
        <v>0.165041644444368</v>
      </c>
      <c r="BA371" s="10">
        <f t="shared" si="327"/>
        <v>35.758918604651164</v>
      </c>
      <c r="BB371" s="10">
        <f t="shared" si="328"/>
        <v>0.10440854958139534</v>
      </c>
      <c r="BC371" s="5">
        <f t="shared" si="329"/>
        <v>99.630119871665116</v>
      </c>
      <c r="BD371" s="5">
        <f t="shared" si="332"/>
        <v>99.630119871665116</v>
      </c>
      <c r="BE371" s="5">
        <f t="shared" si="330"/>
        <v>7.6886898084733275</v>
      </c>
    </row>
    <row r="372" spans="5:57">
      <c r="E372" s="3"/>
      <c r="F372" s="3"/>
      <c r="G372" s="5">
        <v>32768</v>
      </c>
      <c r="H372" s="5">
        <v>43520</v>
      </c>
      <c r="I372" s="5">
        <v>3121200</v>
      </c>
      <c r="J372" s="10">
        <f t="shared" si="297"/>
        <v>6242400</v>
      </c>
      <c r="K372" s="5">
        <v>309.00622600000003</v>
      </c>
      <c r="L372" s="10">
        <f t="shared" si="298"/>
        <v>2472.0498080000002</v>
      </c>
      <c r="M372" s="5">
        <f t="shared" si="299"/>
        <v>38.324800000000003</v>
      </c>
      <c r="N372" s="5">
        <f t="shared" si="300"/>
        <v>13107200</v>
      </c>
      <c r="O372" s="11">
        <f t="shared" si="301"/>
        <v>2525.1918386913017</v>
      </c>
      <c r="P372" s="11">
        <f t="shared" si="333"/>
        <v>1.3333333333333333</v>
      </c>
      <c r="Q372" s="6">
        <f t="shared" si="302"/>
        <v>2.5616764428208939E-4</v>
      </c>
      <c r="R372" s="6">
        <f t="shared" si="303"/>
        <v>4.2594722655929434E-7</v>
      </c>
      <c r="S372" s="5">
        <f t="shared" si="304"/>
        <v>2.565935915086487E-4</v>
      </c>
      <c r="T372" s="5">
        <f t="shared" si="305"/>
        <v>2.5616764428208939E-4</v>
      </c>
      <c r="U372" s="6">
        <f t="shared" si="306"/>
        <v>0</v>
      </c>
      <c r="V372" s="6">
        <f t="shared" si="307"/>
        <v>3.021618438256381E-5</v>
      </c>
      <c r="W372" s="6">
        <f t="shared" si="308"/>
        <v>0.46232699118175502</v>
      </c>
      <c r="X372" s="5">
        <f t="shared" si="309"/>
        <v>0.46235720736613756</v>
      </c>
      <c r="Y372" s="5">
        <v>5.1599999999999997E-4</v>
      </c>
      <c r="Z372" s="5">
        <v>0.47247023999999999</v>
      </c>
      <c r="AA372" s="10">
        <f t="shared" si="310"/>
        <v>12.097674418604653</v>
      </c>
      <c r="AB372" s="10">
        <f t="shared" si="311"/>
        <v>3.8326353612403108E-2</v>
      </c>
      <c r="AC372" s="5">
        <f t="shared" si="312"/>
        <v>50.355107697269496</v>
      </c>
      <c r="AD372" s="5">
        <f t="shared" si="331"/>
        <v>50.272559785145596</v>
      </c>
      <c r="AE372" s="5">
        <f t="shared" si="313"/>
        <v>2.1404591819079291</v>
      </c>
      <c r="AG372" s="5">
        <v>65536</v>
      </c>
      <c r="AH372" s="5">
        <v>204316</v>
      </c>
      <c r="AI372" s="5">
        <v>2846228</v>
      </c>
      <c r="AJ372" s="10">
        <f t="shared" si="314"/>
        <v>5692456</v>
      </c>
      <c r="AK372" s="5">
        <v>154.41000399999999</v>
      </c>
      <c r="AL372" s="10">
        <f t="shared" si="315"/>
        <v>1235.2800319999999</v>
      </c>
      <c r="AM372" s="5">
        <f t="shared" si="316"/>
        <v>38.241056</v>
      </c>
      <c r="AN372" s="5">
        <f t="shared" si="317"/>
        <v>13107200</v>
      </c>
      <c r="AO372" s="11">
        <f t="shared" si="318"/>
        <v>4608.2312127911091</v>
      </c>
      <c r="AP372" s="11">
        <f t="shared" si="296"/>
        <v>1.3333333333333333</v>
      </c>
      <c r="AQ372" s="6">
        <f t="shared" si="319"/>
        <v>0</v>
      </c>
      <c r="AR372" s="6">
        <f t="shared" si="320"/>
        <v>3.5009051545877967E-7</v>
      </c>
      <c r="AS372" s="5">
        <f t="shared" si="321"/>
        <v>3.5009051545877967E-7</v>
      </c>
      <c r="AT372" s="5">
        <f t="shared" si="322"/>
        <v>3.5009051545877967E-7</v>
      </c>
      <c r="AU372" s="6">
        <f t="shared" si="323"/>
        <v>2.2271093067810679E-2</v>
      </c>
      <c r="AV372" s="6">
        <f t="shared" si="324"/>
        <v>8.4464168944597379E-6</v>
      </c>
      <c r="AW372" s="6">
        <f t="shared" si="325"/>
        <v>0.22869218802337635</v>
      </c>
      <c r="AX372" s="5">
        <f t="shared" si="326"/>
        <v>0.2509717275080815</v>
      </c>
      <c r="AY372" s="5">
        <v>2.5599999999999999E-4</v>
      </c>
      <c r="AZ372" s="5">
        <v>0.25058645333324797</v>
      </c>
      <c r="BA372" s="10">
        <f t="shared" si="327"/>
        <v>22.236156250000001</v>
      </c>
      <c r="BB372" s="10">
        <f t="shared" si="328"/>
        <v>3.8602500999999997E-2</v>
      </c>
      <c r="BC372" s="5">
        <f t="shared" si="329"/>
        <v>99.863245892398922</v>
      </c>
      <c r="BD372" s="5">
        <f t="shared" si="332"/>
        <v>99.863245892398922</v>
      </c>
      <c r="BE372" s="5">
        <f t="shared" si="330"/>
        <v>0.15374900347113421</v>
      </c>
    </row>
    <row r="373" spans="5:57">
      <c r="E373" s="3"/>
      <c r="F373" s="3"/>
      <c r="G373" s="5">
        <v>32768</v>
      </c>
      <c r="H373" s="5">
        <v>42930</v>
      </c>
      <c r="I373" s="5">
        <v>3148656</v>
      </c>
      <c r="J373" s="10">
        <f t="shared" si="297"/>
        <v>6297312</v>
      </c>
      <c r="K373" s="5">
        <v>198.369843</v>
      </c>
      <c r="L373" s="10">
        <f t="shared" si="298"/>
        <v>1586.958744</v>
      </c>
      <c r="M373" s="5">
        <f t="shared" si="299"/>
        <v>38.642471999999998</v>
      </c>
      <c r="N373" s="5">
        <f t="shared" si="300"/>
        <v>13107200</v>
      </c>
      <c r="O373" s="11">
        <f t="shared" si="301"/>
        <v>3968.1636487457422</v>
      </c>
      <c r="P373" s="11">
        <f t="shared" si="333"/>
        <v>1.3333333333333333</v>
      </c>
      <c r="Q373" s="6">
        <f t="shared" si="302"/>
        <v>2.5842105285616638E-4</v>
      </c>
      <c r="R373" s="6">
        <f t="shared" si="303"/>
        <v>2.7344136573757143E-7</v>
      </c>
      <c r="S373" s="5">
        <f t="shared" si="304"/>
        <v>2.5869449422190398E-4</v>
      </c>
      <c r="T373" s="5">
        <f t="shared" si="305"/>
        <v>2.5842105285616638E-4</v>
      </c>
      <c r="U373" s="6">
        <f t="shared" si="306"/>
        <v>0</v>
      </c>
      <c r="V373" s="6">
        <f t="shared" si="307"/>
        <v>1.9397601885303873E-5</v>
      </c>
      <c r="W373" s="6">
        <f t="shared" si="308"/>
        <v>0.42111179429345907</v>
      </c>
      <c r="X373" s="5">
        <f t="shared" si="309"/>
        <v>0.42113119189534437</v>
      </c>
      <c r="Y373" s="5">
        <v>4.6999999999999999E-4</v>
      </c>
      <c r="Z373" s="5">
        <v>0.43972838461523994</v>
      </c>
      <c r="AA373" s="10">
        <f t="shared" si="310"/>
        <v>13.398536170212767</v>
      </c>
      <c r="AB373" s="10">
        <f t="shared" si="311"/>
        <v>2.7012063727659574E-2</v>
      </c>
      <c r="AC373" s="5">
        <f t="shared" si="312"/>
        <v>45.016797264645447</v>
      </c>
      <c r="AD373" s="5">
        <f t="shared" si="331"/>
        <v>44.958618250658731</v>
      </c>
      <c r="AE373" s="5">
        <f t="shared" si="313"/>
        <v>4.2292454548204841</v>
      </c>
      <c r="AG373" s="5">
        <v>32768</v>
      </c>
      <c r="AH373" s="5">
        <v>43520</v>
      </c>
      <c r="AI373" s="5">
        <v>3121200</v>
      </c>
      <c r="AJ373" s="10">
        <f t="shared" si="314"/>
        <v>6242400</v>
      </c>
      <c r="AK373" s="5">
        <v>270.25982699999997</v>
      </c>
      <c r="AL373" s="10">
        <f t="shared" si="315"/>
        <v>2162.0786159999998</v>
      </c>
      <c r="AM373" s="5">
        <f t="shared" si="316"/>
        <v>38.324800000000003</v>
      </c>
      <c r="AN373" s="5">
        <f t="shared" si="317"/>
        <v>13107200</v>
      </c>
      <c r="AO373" s="11">
        <f t="shared" si="318"/>
        <v>2887.2215625298986</v>
      </c>
      <c r="AP373" s="11">
        <f t="shared" si="296"/>
        <v>1.3333333333333333</v>
      </c>
      <c r="AQ373" s="6">
        <f t="shared" si="319"/>
        <v>0</v>
      </c>
      <c r="AR373" s="6">
        <f t="shared" si="320"/>
        <v>6.12754353288085E-7</v>
      </c>
      <c r="AS373" s="5">
        <f t="shared" si="321"/>
        <v>6.12754353288085E-7</v>
      </c>
      <c r="AT373" s="5">
        <f t="shared" si="322"/>
        <v>6.12754353288085E-7</v>
      </c>
      <c r="AU373" s="6">
        <f t="shared" si="323"/>
        <v>2.4422687038160924E-2</v>
      </c>
      <c r="AV373" s="6">
        <f t="shared" si="324"/>
        <v>1.4783544521289994E-5</v>
      </c>
      <c r="AW373" s="6">
        <f t="shared" si="325"/>
        <v>0.44577110087369065</v>
      </c>
      <c r="AX373" s="5">
        <f t="shared" si="326"/>
        <v>0.47020857145637285</v>
      </c>
      <c r="AY373" s="5">
        <v>4.9899999999999999E-4</v>
      </c>
      <c r="AZ373" s="5">
        <v>0.46356387142871397</v>
      </c>
      <c r="BA373" s="10">
        <f t="shared" si="327"/>
        <v>12.509819639278557</v>
      </c>
      <c r="BB373" s="10">
        <f t="shared" si="328"/>
        <v>3.4662583022044086E-2</v>
      </c>
      <c r="BC373" s="5">
        <f t="shared" si="329"/>
        <v>99.877203536415223</v>
      </c>
      <c r="BD373" s="5">
        <f t="shared" si="332"/>
        <v>99.877203536415223</v>
      </c>
      <c r="BE373" s="5">
        <f t="shared" si="330"/>
        <v>1.4333947136949581</v>
      </c>
    </row>
    <row r="374" spans="5:57">
      <c r="E374" s="3"/>
      <c r="F374" s="3"/>
      <c r="G374" s="5">
        <v>65536</v>
      </c>
      <c r="H374" s="5">
        <v>22209</v>
      </c>
      <c r="I374" s="5">
        <v>3208670</v>
      </c>
      <c r="J374" s="10">
        <f t="shared" si="297"/>
        <v>6417340</v>
      </c>
      <c r="K374" s="5">
        <v>322.03973400000001</v>
      </c>
      <c r="L374" s="10">
        <f t="shared" si="298"/>
        <v>2576.3178720000001</v>
      </c>
      <c r="M374" s="5">
        <f t="shared" si="299"/>
        <v>38.948219999999999</v>
      </c>
      <c r="N374" s="5">
        <f t="shared" si="300"/>
        <v>13107200</v>
      </c>
      <c r="O374" s="11">
        <f t="shared" si="301"/>
        <v>2490.8960457655826</v>
      </c>
      <c r="P374" s="11">
        <f t="shared" si="333"/>
        <v>1.3333333333333333</v>
      </c>
      <c r="Q374" s="6">
        <f t="shared" si="302"/>
        <v>2.6334660873337552E-4</v>
      </c>
      <c r="R374" s="6">
        <f t="shared" si="303"/>
        <v>4.4391316419363305E-7</v>
      </c>
      <c r="S374" s="5">
        <f t="shared" si="304"/>
        <v>2.6379052189756918E-4</v>
      </c>
      <c r="T374" s="5">
        <f t="shared" si="305"/>
        <v>2.6334660873337552E-4</v>
      </c>
      <c r="U374" s="6">
        <f t="shared" si="306"/>
        <v>0</v>
      </c>
      <c r="V374" s="6">
        <f t="shared" si="307"/>
        <v>3.1490666408306615E-5</v>
      </c>
      <c r="W374" s="6">
        <f t="shared" si="308"/>
        <v>0.17919650820998259</v>
      </c>
      <c r="X374" s="5">
        <f t="shared" si="309"/>
        <v>0.1792279988763909</v>
      </c>
      <c r="Y374" s="5">
        <v>2.0000000000000001E-4</v>
      </c>
      <c r="Z374" s="5">
        <v>0.1884054545454</v>
      </c>
      <c r="AA374" s="10">
        <f t="shared" si="310"/>
        <v>32.0867</v>
      </c>
      <c r="AB374" s="10">
        <f t="shared" si="311"/>
        <v>0.10305271487999999</v>
      </c>
      <c r="AC374" s="5">
        <f t="shared" si="312"/>
        <v>31.673304366687756</v>
      </c>
      <c r="AD374" s="5">
        <f t="shared" si="331"/>
        <v>31.895260948784582</v>
      </c>
      <c r="AE374" s="5">
        <f t="shared" si="313"/>
        <v>4.8711199424417995</v>
      </c>
      <c r="AG374" s="5">
        <v>32768</v>
      </c>
      <c r="AH374" s="5">
        <v>42930</v>
      </c>
      <c r="AI374" s="5">
        <v>3148656</v>
      </c>
      <c r="AJ374" s="10">
        <f t="shared" si="314"/>
        <v>6297312</v>
      </c>
      <c r="AK374" s="5">
        <v>154.70251500000001</v>
      </c>
      <c r="AL374" s="10">
        <f t="shared" si="315"/>
        <v>1237.62012</v>
      </c>
      <c r="AM374" s="5">
        <f t="shared" si="316"/>
        <v>38.642471999999998</v>
      </c>
      <c r="AN374" s="5">
        <f t="shared" si="317"/>
        <v>13107200</v>
      </c>
      <c r="AO374" s="11">
        <f t="shared" si="318"/>
        <v>5088.2430709028877</v>
      </c>
      <c r="AP374" s="11">
        <f t="shared" si="296"/>
        <v>1.3333333333333333</v>
      </c>
      <c r="AQ374" s="6">
        <f t="shared" si="319"/>
        <v>0</v>
      </c>
      <c r="AR374" s="6">
        <f t="shared" si="320"/>
        <v>3.5075371942299542E-7</v>
      </c>
      <c r="AS374" s="5">
        <f t="shared" si="321"/>
        <v>3.5075371942299542E-7</v>
      </c>
      <c r="AT374" s="5">
        <f t="shared" si="322"/>
        <v>3.5075371942299542E-7</v>
      </c>
      <c r="AU374" s="6">
        <f t="shared" si="323"/>
        <v>2.4637524054475082E-2</v>
      </c>
      <c r="AV374" s="6">
        <f t="shared" si="324"/>
        <v>8.4624176054772403E-6</v>
      </c>
      <c r="AW374" s="6">
        <f t="shared" si="325"/>
        <v>0.41718457737076864</v>
      </c>
      <c r="AX374" s="5">
        <f t="shared" si="326"/>
        <v>0.44183056384284919</v>
      </c>
      <c r="AY374" s="5">
        <v>4.6700000000000002E-4</v>
      </c>
      <c r="AZ374" s="5">
        <v>0.43620314615391803</v>
      </c>
      <c r="BA374" s="10">
        <f t="shared" si="327"/>
        <v>13.484608137044967</v>
      </c>
      <c r="BB374" s="10">
        <f t="shared" si="328"/>
        <v>2.1201201199143468E-2</v>
      </c>
      <c r="BC374" s="5">
        <f t="shared" si="329"/>
        <v>99.924892137168513</v>
      </c>
      <c r="BD374" s="5">
        <f t="shared" si="332"/>
        <v>99.924892137168513</v>
      </c>
      <c r="BE374" s="5">
        <f t="shared" si="330"/>
        <v>1.2900910363781455</v>
      </c>
    </row>
    <row r="375" spans="5:57">
      <c r="E375" s="3"/>
      <c r="F375" s="3"/>
      <c r="G375" s="5">
        <v>65536</v>
      </c>
      <c r="H375" s="5">
        <v>45330</v>
      </c>
      <c r="I375" s="5">
        <v>3170988</v>
      </c>
      <c r="J375" s="10">
        <f t="shared" si="297"/>
        <v>6341976</v>
      </c>
      <c r="K375" s="5">
        <v>410.00116000000003</v>
      </c>
      <c r="L375" s="10">
        <f t="shared" si="298"/>
        <v>3280.0092800000002</v>
      </c>
      <c r="M375" s="5">
        <f t="shared" si="299"/>
        <v>38.958455999999998</v>
      </c>
      <c r="N375" s="5">
        <f t="shared" si="300"/>
        <v>13107200</v>
      </c>
      <c r="O375" s="11">
        <f t="shared" si="301"/>
        <v>1933.5237978351083</v>
      </c>
      <c r="P375" s="11">
        <f t="shared" si="333"/>
        <v>1.3333333333333333</v>
      </c>
      <c r="Q375" s="6">
        <f t="shared" si="302"/>
        <v>2.6025391708534349E-4</v>
      </c>
      <c r="R375" s="6">
        <f t="shared" si="303"/>
        <v>5.6516290706742427E-7</v>
      </c>
      <c r="S375" s="5">
        <f t="shared" si="304"/>
        <v>2.6081907999241089E-4</v>
      </c>
      <c r="T375" s="5">
        <f t="shared" si="305"/>
        <v>2.6025391708534349E-4</v>
      </c>
      <c r="U375" s="6">
        <f t="shared" si="306"/>
        <v>0</v>
      </c>
      <c r="V375" s="6">
        <f t="shared" si="307"/>
        <v>4.0091977459460783E-5</v>
      </c>
      <c r="W375" s="6">
        <f t="shared" si="308"/>
        <v>0.14694113673218573</v>
      </c>
      <c r="X375" s="5">
        <f t="shared" si="309"/>
        <v>0.1469812287096452</v>
      </c>
      <c r="Y375" s="5">
        <v>1.64E-4</v>
      </c>
      <c r="Z375" s="5">
        <v>0.156375822222204</v>
      </c>
      <c r="AA375" s="10">
        <f t="shared" si="310"/>
        <v>38.670585365853661</v>
      </c>
      <c r="AB375" s="10">
        <f t="shared" si="311"/>
        <v>0.16000045268292684</v>
      </c>
      <c r="AC375" s="5">
        <f t="shared" si="312"/>
        <v>58.691412856916756</v>
      </c>
      <c r="AD375" s="5">
        <f t="shared" si="331"/>
        <v>59.036024385616393</v>
      </c>
      <c r="AE375" s="5">
        <f t="shared" si="313"/>
        <v>6.007702072516973</v>
      </c>
      <c r="AG375" s="5">
        <v>65536</v>
      </c>
      <c r="AH375" s="5">
        <v>22209</v>
      </c>
      <c r="AI375" s="5">
        <v>3208670</v>
      </c>
      <c r="AJ375" s="10">
        <f t="shared" si="314"/>
        <v>6417340</v>
      </c>
      <c r="AK375" s="5">
        <v>297.33534200000003</v>
      </c>
      <c r="AL375" s="10">
        <f t="shared" si="315"/>
        <v>2378.6827360000002</v>
      </c>
      <c r="AM375" s="5">
        <f t="shared" si="316"/>
        <v>38.948219999999999</v>
      </c>
      <c r="AN375" s="5">
        <f t="shared" si="317"/>
        <v>13107200</v>
      </c>
      <c r="AO375" s="11">
        <f t="shared" si="318"/>
        <v>2697.8545322069381</v>
      </c>
      <c r="AP375" s="11">
        <f t="shared" si="296"/>
        <v>1.3333333333333333</v>
      </c>
      <c r="AQ375" s="6">
        <f t="shared" si="319"/>
        <v>0</v>
      </c>
      <c r="AR375" s="6">
        <f t="shared" si="320"/>
        <v>6.7414209214639074E-7</v>
      </c>
      <c r="AS375" s="5">
        <f t="shared" si="321"/>
        <v>6.7414209214639074E-7</v>
      </c>
      <c r="AT375" s="5">
        <f t="shared" si="322"/>
        <v>6.7414209214639074E-7</v>
      </c>
      <c r="AU375" s="6">
        <f t="shared" si="323"/>
        <v>2.5107120088022496E-2</v>
      </c>
      <c r="AV375" s="6">
        <f t="shared" si="324"/>
        <v>1.6264608451073964E-5</v>
      </c>
      <c r="AW375" s="6">
        <f t="shared" si="325"/>
        <v>0.1741991275959312</v>
      </c>
      <c r="AX375" s="5">
        <f t="shared" si="326"/>
        <v>0.19932251229240477</v>
      </c>
      <c r="AY375" s="5">
        <v>1.95E-4</v>
      </c>
      <c r="AZ375" s="5">
        <v>0.18423422727274499</v>
      </c>
      <c r="BA375" s="10">
        <f t="shared" si="327"/>
        <v>32.909435897435898</v>
      </c>
      <c r="BB375" s="10">
        <f t="shared" si="328"/>
        <v>9.7586984041025657E-2</v>
      </c>
      <c r="BC375" s="5">
        <f t="shared" si="329"/>
        <v>99.654286106591599</v>
      </c>
      <c r="BD375" s="5">
        <f t="shared" si="332"/>
        <v>99.654286106591599</v>
      </c>
      <c r="BE375" s="5">
        <f t="shared" si="330"/>
        <v>8.1897295866325113</v>
      </c>
    </row>
    <row r="376" spans="5:57">
      <c r="E376" s="3"/>
      <c r="F376" s="3"/>
      <c r="G376" s="5">
        <v>8192</v>
      </c>
      <c r="H376" s="5">
        <v>309412</v>
      </c>
      <c r="I376" s="5">
        <v>2751481</v>
      </c>
      <c r="J376" s="10">
        <f t="shared" si="297"/>
        <v>5502962</v>
      </c>
      <c r="K376" s="5">
        <v>8973.0843509999995</v>
      </c>
      <c r="L376" s="10">
        <f t="shared" si="298"/>
        <v>71784.674807999996</v>
      </c>
      <c r="M376" s="5">
        <f t="shared" si="299"/>
        <v>39.206012000000001</v>
      </c>
      <c r="N376" s="5">
        <f t="shared" si="300"/>
        <v>13107200</v>
      </c>
      <c r="O376" s="11">
        <f t="shared" si="301"/>
        <v>76.659287162874023</v>
      </c>
      <c r="P376" s="11">
        <f t="shared" si="333"/>
        <v>1.3333333333333333</v>
      </c>
      <c r="Q376" s="6">
        <f t="shared" si="302"/>
        <v>2.2582353135234127E-4</v>
      </c>
      <c r="R376" s="6">
        <f t="shared" si="303"/>
        <v>1.2368878266520932E-5</v>
      </c>
      <c r="S376" s="5">
        <f t="shared" si="304"/>
        <v>2.3819240961886221E-4</v>
      </c>
      <c r="T376" s="5">
        <f t="shared" si="305"/>
        <v>2.2582353135234127E-4</v>
      </c>
      <c r="U376" s="6">
        <f t="shared" si="306"/>
        <v>0</v>
      </c>
      <c r="V376" s="6">
        <f t="shared" si="307"/>
        <v>8.7743336029130325E-4</v>
      </c>
      <c r="W376" s="6">
        <f t="shared" si="308"/>
        <v>1.9720575728508583</v>
      </c>
      <c r="X376" s="5">
        <f t="shared" si="309"/>
        <v>1.9729350062111495</v>
      </c>
      <c r="Y376" s="5">
        <v>2.2009999999999998E-3</v>
      </c>
      <c r="Z376" s="5">
        <v>2.0124018124999998</v>
      </c>
      <c r="AA376" s="10">
        <f t="shared" si="310"/>
        <v>2.5002099045888233</v>
      </c>
      <c r="AB376" s="10">
        <f t="shared" si="311"/>
        <v>0.26091658267333029</v>
      </c>
      <c r="AC376" s="5">
        <f t="shared" si="312"/>
        <v>89.739957685036728</v>
      </c>
      <c r="AD376" s="5">
        <f t="shared" si="331"/>
        <v>89.177991384876776</v>
      </c>
      <c r="AE376" s="5">
        <f t="shared" si="313"/>
        <v>1.9611792259231209</v>
      </c>
      <c r="AG376" s="5">
        <v>65536</v>
      </c>
      <c r="AH376" s="5">
        <v>45330</v>
      </c>
      <c r="AI376" s="5">
        <v>3170988</v>
      </c>
      <c r="AJ376" s="10">
        <f t="shared" si="314"/>
        <v>6341976</v>
      </c>
      <c r="AK376" s="5">
        <v>318.38426199999998</v>
      </c>
      <c r="AL376" s="10">
        <f t="shared" si="315"/>
        <v>2547.0740959999998</v>
      </c>
      <c r="AM376" s="5">
        <f t="shared" si="316"/>
        <v>38.958455999999998</v>
      </c>
      <c r="AN376" s="5">
        <f t="shared" si="317"/>
        <v>13107200</v>
      </c>
      <c r="AO376" s="11">
        <f t="shared" si="318"/>
        <v>2489.9063635249663</v>
      </c>
      <c r="AP376" s="11">
        <f t="shared" si="296"/>
        <v>1.3333333333333333</v>
      </c>
      <c r="AQ376" s="6">
        <f t="shared" si="319"/>
        <v>0</v>
      </c>
      <c r="AR376" s="6">
        <f t="shared" si="320"/>
        <v>7.2186586043701644E-7</v>
      </c>
      <c r="AS376" s="5">
        <f t="shared" si="321"/>
        <v>7.2186586043701644E-7</v>
      </c>
      <c r="AT376" s="5">
        <f t="shared" si="322"/>
        <v>7.2186586043701644E-7</v>
      </c>
      <c r="AU376" s="6">
        <f t="shared" si="323"/>
        <v>2.4812266924825015E-2</v>
      </c>
      <c r="AV376" s="6">
        <f t="shared" si="324"/>
        <v>1.7416010231350656E-5</v>
      </c>
      <c r="AW376" s="6">
        <f t="shared" si="325"/>
        <v>0.14918591953087443</v>
      </c>
      <c r="AX376" s="5">
        <f t="shared" si="326"/>
        <v>0.17401560246593079</v>
      </c>
      <c r="AY376" s="5">
        <v>1.6699999999999999E-4</v>
      </c>
      <c r="AZ376" s="5">
        <v>0.16030886666661098</v>
      </c>
      <c r="BA376" s="10">
        <f t="shared" si="327"/>
        <v>37.97590419161677</v>
      </c>
      <c r="BB376" s="10">
        <f t="shared" si="328"/>
        <v>0.12201552555688623</v>
      </c>
      <c r="BC376" s="5">
        <f t="shared" si="329"/>
        <v>99.567744993750281</v>
      </c>
      <c r="BD376" s="5">
        <f t="shared" si="332"/>
        <v>99.567744993750281</v>
      </c>
      <c r="BE376" s="5">
        <f t="shared" si="330"/>
        <v>8.5502044174669667</v>
      </c>
    </row>
    <row r="377" spans="5:57">
      <c r="E377" s="3"/>
      <c r="F377" s="3"/>
      <c r="G377" s="5">
        <v>65536</v>
      </c>
      <c r="H377" s="5">
        <v>123440</v>
      </c>
      <c r="I377" s="5">
        <v>3087898</v>
      </c>
      <c r="J377" s="10">
        <f t="shared" si="297"/>
        <v>6175796</v>
      </c>
      <c r="K377" s="5">
        <v>502.45086700000002</v>
      </c>
      <c r="L377" s="10">
        <f t="shared" si="298"/>
        <v>4019.6069360000001</v>
      </c>
      <c r="M377" s="5">
        <f t="shared" si="299"/>
        <v>39.523575999999998</v>
      </c>
      <c r="N377" s="5">
        <f t="shared" si="300"/>
        <v>13107200</v>
      </c>
      <c r="O377" s="11">
        <f t="shared" si="301"/>
        <v>1536.4178881992057</v>
      </c>
      <c r="P377" s="11"/>
      <c r="Q377" s="6">
        <f t="shared" si="302"/>
        <v>2.5343443433403025E-4</v>
      </c>
      <c r="R377" s="6">
        <f t="shared" si="303"/>
        <v>6.9259948594357086E-7</v>
      </c>
      <c r="S377" s="5">
        <f t="shared" si="304"/>
        <v>2.5412703381997383E-4</v>
      </c>
      <c r="T377" s="5">
        <f t="shared" si="305"/>
        <v>2.5343443433403025E-4</v>
      </c>
      <c r="U377" s="6">
        <f t="shared" si="306"/>
        <v>0</v>
      </c>
      <c r="V377" s="6">
        <f t="shared" si="307"/>
        <v>4.9132175221773827E-5</v>
      </c>
      <c r="W377" s="6">
        <f t="shared" si="308"/>
        <v>0.15052506689638537</v>
      </c>
      <c r="X377" s="5">
        <f t="shared" si="309"/>
        <v>0.15057419907160713</v>
      </c>
      <c r="Y377" s="5">
        <v>1.6799999999999999E-4</v>
      </c>
      <c r="Z377" s="5">
        <v>0.16594293333340798</v>
      </c>
      <c r="AA377" s="10">
        <f t="shared" si="310"/>
        <v>36.760690476190476</v>
      </c>
      <c r="AB377" s="10">
        <f t="shared" si="311"/>
        <v>0.19140985409523811</v>
      </c>
      <c r="AC377" s="5">
        <f t="shared" si="312"/>
        <v>50.853829960732298</v>
      </c>
      <c r="AD377" s="5">
        <f t="shared" si="331"/>
        <v>51.26609155950824</v>
      </c>
      <c r="AE377" s="5">
        <f t="shared" si="313"/>
        <v>9.261457510168519</v>
      </c>
      <c r="AG377" s="5">
        <v>8192</v>
      </c>
      <c r="AH377" s="5">
        <v>309412</v>
      </c>
      <c r="AI377" s="5">
        <v>2751481</v>
      </c>
      <c r="AJ377" s="10">
        <f t="shared" si="314"/>
        <v>5502962</v>
      </c>
      <c r="AK377" s="5">
        <v>537.94104000000004</v>
      </c>
      <c r="AL377" s="10">
        <f t="shared" si="315"/>
        <v>4303.5283200000003</v>
      </c>
      <c r="AM377" s="5">
        <f t="shared" si="316"/>
        <v>39.206012000000001</v>
      </c>
      <c r="AN377" s="5">
        <f t="shared" si="317"/>
        <v>13107200</v>
      </c>
      <c r="AO377" s="11">
        <f t="shared" si="318"/>
        <v>1278.7093730569432</v>
      </c>
      <c r="AP377" s="11">
        <f t="shared" si="296"/>
        <v>1.3333333333333333</v>
      </c>
      <c r="AQ377" s="6">
        <f t="shared" si="319"/>
        <v>0</v>
      </c>
      <c r="AR377" s="6">
        <f t="shared" si="320"/>
        <v>1.2196622699396604E-6</v>
      </c>
      <c r="AS377" s="5">
        <f t="shared" si="321"/>
        <v>1.2196622699396604E-6</v>
      </c>
      <c r="AT377" s="5">
        <f t="shared" si="322"/>
        <v>1.2196622699396604E-6</v>
      </c>
      <c r="AU377" s="6">
        <f t="shared" si="323"/>
        <v>2.1529719131887115E-2</v>
      </c>
      <c r="AV377" s="6">
        <f t="shared" si="324"/>
        <v>2.9426035689237094E-5</v>
      </c>
      <c r="AW377" s="6">
        <f t="shared" si="325"/>
        <v>1.9072571149605804</v>
      </c>
      <c r="AX377" s="5">
        <f t="shared" si="326"/>
        <v>1.9288162601281567</v>
      </c>
      <c r="AY377" s="5">
        <v>2.1350000000000002E-3</v>
      </c>
      <c r="AZ377" s="5">
        <v>1.9455258666659552</v>
      </c>
      <c r="BA377" s="10">
        <f t="shared" si="327"/>
        <v>2.5774997658079624</v>
      </c>
      <c r="BB377" s="10">
        <f t="shared" si="328"/>
        <v>1.6125633049180327E-2</v>
      </c>
      <c r="BC377" s="5">
        <f t="shared" si="329"/>
        <v>99.942872961595327</v>
      </c>
      <c r="BD377" s="5">
        <f t="shared" si="332"/>
        <v>99.942872961595327</v>
      </c>
      <c r="BE377" s="5">
        <f t="shared" si="330"/>
        <v>0.85887352227466107</v>
      </c>
    </row>
    <row r="378" spans="5:57">
      <c r="E378" s="3"/>
      <c r="F378" s="3"/>
      <c r="G378" s="5">
        <v>65536</v>
      </c>
      <c r="H378" s="5">
        <v>9000</v>
      </c>
      <c r="I378" s="5">
        <v>3279690</v>
      </c>
      <c r="J378" s="10">
        <f t="shared" si="297"/>
        <v>6559380</v>
      </c>
      <c r="K378" s="5">
        <v>334.51921099999998</v>
      </c>
      <c r="L378" s="10">
        <f t="shared" si="298"/>
        <v>2676.1536879999999</v>
      </c>
      <c r="M378" s="5">
        <f t="shared" si="299"/>
        <v>39.536279999999998</v>
      </c>
      <c r="N378" s="5">
        <f t="shared" si="300"/>
        <v>13107200</v>
      </c>
      <c r="O378" s="11">
        <f t="shared" si="301"/>
        <v>2451.047572272314</v>
      </c>
      <c r="P378" s="11">
        <f t="shared" ref="P378:P399" si="334">4/3</f>
        <v>1.3333333333333333</v>
      </c>
      <c r="Q378" s="6">
        <f t="shared" si="302"/>
        <v>2.691754649735761E-4</v>
      </c>
      <c r="R378" s="6">
        <f t="shared" si="303"/>
        <v>4.6111540210925517E-7</v>
      </c>
      <c r="S378" s="5">
        <f t="shared" si="304"/>
        <v>2.6963658037568535E-4</v>
      </c>
      <c r="T378" s="5">
        <f t="shared" si="305"/>
        <v>2.691754649735761E-4</v>
      </c>
      <c r="U378" s="6">
        <f t="shared" si="306"/>
        <v>0</v>
      </c>
      <c r="V378" s="6">
        <f t="shared" si="307"/>
        <v>3.2710972493757347E-5</v>
      </c>
      <c r="W378" s="6">
        <f t="shared" si="308"/>
        <v>0.1657567700942339</v>
      </c>
      <c r="X378" s="5">
        <f t="shared" si="309"/>
        <v>0.16578948106672764</v>
      </c>
      <c r="Y378" s="5">
        <v>1.85E-4</v>
      </c>
      <c r="Z378" s="5">
        <v>0.17676195</v>
      </c>
      <c r="AA378" s="10">
        <f t="shared" si="310"/>
        <v>35.456108108108111</v>
      </c>
      <c r="AB378" s="10">
        <f t="shared" si="311"/>
        <v>0.11572556488648648</v>
      </c>
      <c r="AC378" s="5">
        <f t="shared" si="312"/>
        <v>45.500251337068164</v>
      </c>
      <c r="AD378" s="5">
        <f t="shared" si="331"/>
        <v>45.74950290577587</v>
      </c>
      <c r="AE378" s="5">
        <f t="shared" si="313"/>
        <v>6.207483529839064</v>
      </c>
      <c r="AG378" s="5">
        <v>65536</v>
      </c>
      <c r="AH378" s="5">
        <v>123440</v>
      </c>
      <c r="AI378" s="5">
        <v>3087898</v>
      </c>
      <c r="AJ378" s="10">
        <f t="shared" si="314"/>
        <v>6175796</v>
      </c>
      <c r="AK378" s="5">
        <v>395.32234199999999</v>
      </c>
      <c r="AL378" s="10">
        <f t="shared" si="315"/>
        <v>3162.5787359999999</v>
      </c>
      <c r="AM378" s="5">
        <f t="shared" si="316"/>
        <v>39.523575999999998</v>
      </c>
      <c r="AN378" s="5">
        <f t="shared" si="317"/>
        <v>13107200</v>
      </c>
      <c r="AO378" s="11">
        <f t="shared" si="318"/>
        <v>1952.7722518652893</v>
      </c>
      <c r="AP378" s="11">
        <f t="shared" si="296"/>
        <v>1.3333333333333333</v>
      </c>
      <c r="AQ378" s="6">
        <f t="shared" si="319"/>
        <v>0</v>
      </c>
      <c r="AR378" s="6">
        <f t="shared" si="320"/>
        <v>8.9630593159722993E-7</v>
      </c>
      <c r="AS378" s="5">
        <f t="shared" si="321"/>
        <v>8.9630593159722993E-7</v>
      </c>
      <c r="AT378" s="5">
        <f t="shared" si="322"/>
        <v>8.9630593159722993E-7</v>
      </c>
      <c r="AU378" s="6">
        <f t="shared" si="323"/>
        <v>2.4162106388492581E-2</v>
      </c>
      <c r="AV378" s="6">
        <f t="shared" si="324"/>
        <v>2.1624617717296288E-5</v>
      </c>
      <c r="AW378" s="6">
        <f t="shared" si="325"/>
        <v>0.15990586584447017</v>
      </c>
      <c r="AX378" s="5">
        <f t="shared" si="326"/>
        <v>0.18408959685068005</v>
      </c>
      <c r="AY378" s="5">
        <v>1.7899999999999999E-4</v>
      </c>
      <c r="AZ378" s="5">
        <v>0.17662287999999998</v>
      </c>
      <c r="BA378" s="10">
        <f t="shared" si="327"/>
        <v>34.501653631284917</v>
      </c>
      <c r="BB378" s="10">
        <f t="shared" si="328"/>
        <v>0.14134430105027934</v>
      </c>
      <c r="BC378" s="5">
        <f t="shared" si="329"/>
        <v>99.499270429275285</v>
      </c>
      <c r="BD378" s="5">
        <f t="shared" si="332"/>
        <v>99.499270429275285</v>
      </c>
      <c r="BE378" s="5">
        <f t="shared" si="330"/>
        <v>4.2274912801105193</v>
      </c>
    </row>
    <row r="379" spans="5:57">
      <c r="E379" s="3"/>
      <c r="F379" s="3"/>
      <c r="G379" s="5">
        <v>8192</v>
      </c>
      <c r="H379" s="5">
        <v>120216</v>
      </c>
      <c r="I379" s="5">
        <v>3121160</v>
      </c>
      <c r="J379" s="10">
        <f t="shared" si="297"/>
        <v>6242320</v>
      </c>
      <c r="K379" s="5">
        <v>16353.69104</v>
      </c>
      <c r="L379" s="10">
        <f t="shared" si="298"/>
        <v>130829.52832</v>
      </c>
      <c r="M379" s="5">
        <f t="shared" si="299"/>
        <v>39.858240000000002</v>
      </c>
      <c r="N379" s="5">
        <f t="shared" si="300"/>
        <v>13107200</v>
      </c>
      <c r="O379" s="11">
        <f t="shared" si="301"/>
        <v>47.713387643894244</v>
      </c>
      <c r="P379" s="11">
        <f t="shared" si="334"/>
        <v>1.3333333333333333</v>
      </c>
      <c r="Q379" s="6">
        <f t="shared" si="302"/>
        <v>2.5616436134419011E-4</v>
      </c>
      <c r="R379" s="6">
        <f t="shared" si="303"/>
        <v>2.2542618097589985E-5</v>
      </c>
      <c r="S379" s="5">
        <f t="shared" si="304"/>
        <v>2.7870697944178011E-4</v>
      </c>
      <c r="T379" s="5">
        <f t="shared" si="305"/>
        <v>2.5616436134419011E-4</v>
      </c>
      <c r="U379" s="6">
        <f t="shared" si="306"/>
        <v>0</v>
      </c>
      <c r="V379" s="6">
        <f t="shared" si="307"/>
        <v>1.5991462379147067E-3</v>
      </c>
      <c r="W379" s="6">
        <f t="shared" si="308"/>
        <v>1.1074344207376923</v>
      </c>
      <c r="X379" s="5">
        <f t="shared" si="309"/>
        <v>1.1090335669756071</v>
      </c>
      <c r="Y379" s="5">
        <v>1.2359999999999999E-3</v>
      </c>
      <c r="Z379" s="5">
        <v>1.14414975</v>
      </c>
      <c r="AA379" s="10">
        <f t="shared" si="310"/>
        <v>5.0504207119741107</v>
      </c>
      <c r="AB379" s="10">
        <f t="shared" si="311"/>
        <v>0.84679306355987061</v>
      </c>
      <c r="AC379" s="5">
        <f t="shared" si="312"/>
        <v>79.274728046586546</v>
      </c>
      <c r="AD379" s="5">
        <f t="shared" si="331"/>
        <v>77.450891630923934</v>
      </c>
      <c r="AE379" s="5">
        <f t="shared" si="313"/>
        <v>3.0691946595620809</v>
      </c>
      <c r="AG379" s="5">
        <v>65536</v>
      </c>
      <c r="AH379" s="5">
        <v>9000</v>
      </c>
      <c r="AI379" s="5">
        <v>3279690</v>
      </c>
      <c r="AJ379" s="10">
        <f t="shared" si="314"/>
        <v>6559380</v>
      </c>
      <c r="AK379" s="5">
        <v>257.03501899999998</v>
      </c>
      <c r="AL379" s="10">
        <f t="shared" si="315"/>
        <v>2056.2801519999998</v>
      </c>
      <c r="AM379" s="5">
        <f t="shared" si="316"/>
        <v>39.536279999999998</v>
      </c>
      <c r="AN379" s="5">
        <f t="shared" si="317"/>
        <v>13107200</v>
      </c>
      <c r="AO379" s="11">
        <f t="shared" si="318"/>
        <v>3189.9252607287726</v>
      </c>
      <c r="AP379" s="11">
        <f t="shared" si="296"/>
        <v>1.3333333333333333</v>
      </c>
      <c r="AQ379" s="6">
        <f t="shared" si="319"/>
        <v>0</v>
      </c>
      <c r="AR379" s="6">
        <f t="shared" si="320"/>
        <v>5.8277002759916534E-7</v>
      </c>
      <c r="AS379" s="5">
        <f t="shared" si="321"/>
        <v>5.8277002759916534E-7</v>
      </c>
      <c r="AT379" s="5">
        <f t="shared" si="322"/>
        <v>5.8277002759916534E-7</v>
      </c>
      <c r="AU379" s="6">
        <f t="shared" si="323"/>
        <v>2.5662835592780341E-2</v>
      </c>
      <c r="AV379" s="6">
        <f t="shared" si="324"/>
        <v>1.4060131278471955E-5</v>
      </c>
      <c r="AW379" s="6">
        <f t="shared" si="325"/>
        <v>0.15990586584447017</v>
      </c>
      <c r="AX379" s="5">
        <f t="shared" si="326"/>
        <v>0.18558276156852899</v>
      </c>
      <c r="AY379" s="5">
        <v>1.7899999999999999E-4</v>
      </c>
      <c r="AZ379" s="5">
        <v>0.17137857777773799</v>
      </c>
      <c r="BA379" s="10">
        <f t="shared" si="327"/>
        <v>36.644581005586595</v>
      </c>
      <c r="BB379" s="10">
        <f t="shared" si="328"/>
        <v>9.1900788916201112E-2</v>
      </c>
      <c r="BC379" s="5">
        <f t="shared" si="329"/>
        <v>99.674430152179241</v>
      </c>
      <c r="BD379" s="5">
        <f t="shared" si="332"/>
        <v>99.674430152179241</v>
      </c>
      <c r="BE379" s="5">
        <f t="shared" si="330"/>
        <v>8.2881909600233108</v>
      </c>
    </row>
    <row r="380" spans="5:57">
      <c r="E380" s="3"/>
      <c r="F380" s="3"/>
      <c r="G380" s="5">
        <v>65536</v>
      </c>
      <c r="H380" s="5">
        <v>213360</v>
      </c>
      <c r="I380" s="5">
        <v>3021648</v>
      </c>
      <c r="J380" s="10">
        <f t="shared" si="297"/>
        <v>6043296</v>
      </c>
      <c r="K380" s="5">
        <v>463.02001999999999</v>
      </c>
      <c r="L380" s="10">
        <f t="shared" si="298"/>
        <v>3704.1601599999999</v>
      </c>
      <c r="M380" s="5">
        <f t="shared" si="299"/>
        <v>40.526975999999998</v>
      </c>
      <c r="N380" s="5">
        <f t="shared" si="300"/>
        <v>13107200</v>
      </c>
      <c r="O380" s="11">
        <f t="shared" si="301"/>
        <v>1631.4888500933503</v>
      </c>
      <c r="P380" s="11">
        <f t="shared" si="334"/>
        <v>1.3333333333333333</v>
      </c>
      <c r="Q380" s="6">
        <f t="shared" si="302"/>
        <v>2.4799706843832078E-4</v>
      </c>
      <c r="R380" s="6">
        <f t="shared" si="303"/>
        <v>6.3824634187283003E-7</v>
      </c>
      <c r="S380" s="5">
        <f t="shared" si="304"/>
        <v>2.4863531478019359E-4</v>
      </c>
      <c r="T380" s="5">
        <f t="shared" si="305"/>
        <v>2.4799706843832078E-4</v>
      </c>
      <c r="U380" s="6">
        <f t="shared" si="306"/>
        <v>0</v>
      </c>
      <c r="V380" s="6">
        <f t="shared" si="307"/>
        <v>4.5276428498687858E-5</v>
      </c>
      <c r="W380" s="6">
        <f t="shared" si="308"/>
        <v>0.16306882247108415</v>
      </c>
      <c r="X380" s="5">
        <f t="shared" si="309"/>
        <v>0.16311409889958284</v>
      </c>
      <c r="Y380" s="5">
        <v>1.8200000000000001E-4</v>
      </c>
      <c r="Z380" s="5">
        <v>0.18327763999999999</v>
      </c>
      <c r="AA380" s="10">
        <f t="shared" si="310"/>
        <v>33.204923076923073</v>
      </c>
      <c r="AB380" s="10">
        <f t="shared" si="311"/>
        <v>0.16282022681318681</v>
      </c>
      <c r="AC380" s="5">
        <f t="shared" si="312"/>
        <v>36.262125515560868</v>
      </c>
      <c r="AD380" s="5">
        <f t="shared" si="331"/>
        <v>36.61281031878768</v>
      </c>
      <c r="AE380" s="5">
        <f t="shared" si="313"/>
        <v>11.001637243046753</v>
      </c>
      <c r="AG380" s="5">
        <v>8192</v>
      </c>
      <c r="AH380" s="5">
        <v>120216</v>
      </c>
      <c r="AI380" s="5">
        <v>3121160</v>
      </c>
      <c r="AJ380" s="10">
        <f t="shared" si="314"/>
        <v>6242320</v>
      </c>
      <c r="AK380" s="5">
        <v>17921.255249000002</v>
      </c>
      <c r="AL380" s="10">
        <f t="shared" si="315"/>
        <v>143370.04199200001</v>
      </c>
      <c r="AM380" s="5">
        <f t="shared" si="316"/>
        <v>39.858240000000002</v>
      </c>
      <c r="AN380" s="5">
        <f t="shared" si="317"/>
        <v>13107200</v>
      </c>
      <c r="AO380" s="11">
        <f t="shared" si="318"/>
        <v>43.539918892876649</v>
      </c>
      <c r="AP380" s="11">
        <f t="shared" si="296"/>
        <v>1.3333333333333333</v>
      </c>
      <c r="AQ380" s="6">
        <f t="shared" si="319"/>
        <v>0</v>
      </c>
      <c r="AR380" s="6">
        <f t="shared" si="320"/>
        <v>4.0632480572895856E-5</v>
      </c>
      <c r="AS380" s="5">
        <f t="shared" si="321"/>
        <v>4.0632480572895856E-5</v>
      </c>
      <c r="AT380" s="5">
        <f t="shared" si="322"/>
        <v>4.0632480572895856E-5</v>
      </c>
      <c r="AU380" s="6">
        <f t="shared" si="323"/>
        <v>2.4422374047169793E-2</v>
      </c>
      <c r="AV380" s="6">
        <f t="shared" si="324"/>
        <v>9.8031467640580391E-4</v>
      </c>
      <c r="AW380" s="6">
        <f t="shared" si="325"/>
        <v>1.1175544031923588</v>
      </c>
      <c r="AX380" s="5">
        <f t="shared" si="326"/>
        <v>1.1429570919159344</v>
      </c>
      <c r="AY380" s="5">
        <v>1.2509999999999999E-3</v>
      </c>
      <c r="AZ380" s="5">
        <v>1.1531248875</v>
      </c>
      <c r="BA380" s="10">
        <f t="shared" si="327"/>
        <v>4.9898641087130295</v>
      </c>
      <c r="BB380" s="10">
        <f t="shared" si="328"/>
        <v>0.91683480090807368</v>
      </c>
      <c r="BC380" s="5">
        <f t="shared" si="329"/>
        <v>96.751999954204976</v>
      </c>
      <c r="BD380" s="5">
        <f t="shared" si="332"/>
        <v>96.751999954204976</v>
      </c>
      <c r="BE380" s="5">
        <f t="shared" si="330"/>
        <v>0.88176013667605058</v>
      </c>
    </row>
    <row r="381" spans="5:57">
      <c r="E381" s="3"/>
      <c r="F381" s="3"/>
      <c r="G381" s="5">
        <v>65536</v>
      </c>
      <c r="H381" s="5">
        <v>392257</v>
      </c>
      <c r="I381" s="5">
        <v>2741935</v>
      </c>
      <c r="J381" s="10">
        <f t="shared" si="297"/>
        <v>5483870</v>
      </c>
      <c r="K381" s="5">
        <v>366.91217</v>
      </c>
      <c r="L381" s="10">
        <f t="shared" si="298"/>
        <v>2935.29736</v>
      </c>
      <c r="M381" s="5">
        <f t="shared" si="299"/>
        <v>40.748359999999998</v>
      </c>
      <c r="N381" s="5">
        <f t="shared" si="300"/>
        <v>13107200</v>
      </c>
      <c r="O381" s="11">
        <f t="shared" si="301"/>
        <v>1868.25024092278</v>
      </c>
      <c r="P381" s="11">
        <f t="shared" si="334"/>
        <v>1.3333333333333333</v>
      </c>
      <c r="Q381" s="6">
        <f t="shared" si="302"/>
        <v>2.2504005822267421E-4</v>
      </c>
      <c r="R381" s="6">
        <f t="shared" si="303"/>
        <v>5.057672242576508E-7</v>
      </c>
      <c r="S381" s="5">
        <f t="shared" si="304"/>
        <v>2.2554582544693187E-4</v>
      </c>
      <c r="T381" s="5">
        <f t="shared" si="305"/>
        <v>2.2504005822267421E-4</v>
      </c>
      <c r="U381" s="6">
        <f t="shared" si="306"/>
        <v>0</v>
      </c>
      <c r="V381" s="6">
        <f t="shared" si="307"/>
        <v>3.5878519097950461E-5</v>
      </c>
      <c r="W381" s="6">
        <f t="shared" si="308"/>
        <v>0.23653939083717704</v>
      </c>
      <c r="X381" s="5">
        <f t="shared" si="309"/>
        <v>0.23657526935627499</v>
      </c>
      <c r="Y381" s="5">
        <v>2.6400000000000002E-4</v>
      </c>
      <c r="Z381" s="5">
        <v>0.26408415000000002</v>
      </c>
      <c r="AA381" s="10">
        <f t="shared" si="310"/>
        <v>20.77223484848485</v>
      </c>
      <c r="AB381" s="10">
        <f t="shared" si="311"/>
        <v>8.8948404848484847E-2</v>
      </c>
      <c r="AC381" s="5">
        <f t="shared" si="312"/>
        <v>14.757553703532503</v>
      </c>
      <c r="AD381" s="5">
        <f t="shared" si="331"/>
        <v>14.565975209495511</v>
      </c>
      <c r="AE381" s="5">
        <f t="shared" si="313"/>
        <v>10.416710220482763</v>
      </c>
      <c r="AG381" s="5">
        <v>32768</v>
      </c>
      <c r="AH381" s="5">
        <v>392257</v>
      </c>
      <c r="AI381" s="5">
        <v>2741935</v>
      </c>
      <c r="AJ381" s="10">
        <f t="shared" si="314"/>
        <v>5483870</v>
      </c>
      <c r="AK381" s="5">
        <v>329.86511200000001</v>
      </c>
      <c r="AL381" s="10">
        <f t="shared" si="315"/>
        <v>2638.9208960000001</v>
      </c>
      <c r="AM381" s="5">
        <f t="shared" si="316"/>
        <v>40.748359999999998</v>
      </c>
      <c r="AN381" s="5">
        <f t="shared" si="317"/>
        <v>13107200</v>
      </c>
      <c r="AO381" s="11">
        <f t="shared" si="318"/>
        <v>2078.0729002950757</v>
      </c>
      <c r="AP381" s="11">
        <f t="shared" si="296"/>
        <v>1.3333333333333333</v>
      </c>
      <c r="AQ381" s="6">
        <f t="shared" si="319"/>
        <v>0</v>
      </c>
      <c r="AR381" s="6">
        <f t="shared" si="320"/>
        <v>7.4789614727260873E-7</v>
      </c>
      <c r="AS381" s="5">
        <f t="shared" si="321"/>
        <v>7.4789614727260873E-7</v>
      </c>
      <c r="AT381" s="5">
        <f t="shared" si="322"/>
        <v>7.4789614727260873E-7</v>
      </c>
      <c r="AU381" s="6">
        <f t="shared" si="323"/>
        <v>2.1455023831853062E-2</v>
      </c>
      <c r="AV381" s="6">
        <f t="shared" si="324"/>
        <v>1.8044026829308637E-5</v>
      </c>
      <c r="AW381" s="6">
        <f t="shared" si="325"/>
        <v>0.27514528871562471</v>
      </c>
      <c r="AX381" s="5">
        <f t="shared" si="326"/>
        <v>0.29661835657430707</v>
      </c>
      <c r="AY381" s="5">
        <v>3.0800000000000001E-4</v>
      </c>
      <c r="AZ381" s="5">
        <v>0.30053099999999999</v>
      </c>
      <c r="BA381" s="10">
        <f t="shared" si="327"/>
        <v>17.804772727272727</v>
      </c>
      <c r="BB381" s="10">
        <f t="shared" si="328"/>
        <v>6.8543399896103904E-2</v>
      </c>
      <c r="BC381" s="5">
        <f t="shared" si="329"/>
        <v>99.757176575560848</v>
      </c>
      <c r="BD381" s="5">
        <f t="shared" si="332"/>
        <v>99.757176575560848</v>
      </c>
      <c r="BE381" s="5">
        <f t="shared" si="330"/>
        <v>1.3019100943639488</v>
      </c>
    </row>
    <row r="382" spans="5:57">
      <c r="E382" s="3"/>
      <c r="F382" s="3"/>
      <c r="G382" s="5">
        <v>65536</v>
      </c>
      <c r="H382" s="5">
        <v>682712</v>
      </c>
      <c r="I382" s="5">
        <v>2329176</v>
      </c>
      <c r="J382" s="10">
        <f t="shared" si="297"/>
        <v>4658352</v>
      </c>
      <c r="K382" s="5">
        <v>441.42283600000002</v>
      </c>
      <c r="L382" s="10">
        <f t="shared" si="298"/>
        <v>3531.3826880000001</v>
      </c>
      <c r="M382" s="5">
        <f t="shared" si="299"/>
        <v>41.604351999999999</v>
      </c>
      <c r="N382" s="5">
        <f t="shared" si="300"/>
        <v>13107200</v>
      </c>
      <c r="O382" s="11">
        <f t="shared" si="301"/>
        <v>1319.1297606542494</v>
      </c>
      <c r="P382" s="11">
        <f t="shared" si="334"/>
        <v>1.3333333333333333</v>
      </c>
      <c r="Q382" s="6">
        <f t="shared" si="302"/>
        <v>1.9116350411328329E-4</v>
      </c>
      <c r="R382" s="6">
        <f t="shared" si="303"/>
        <v>6.0847587172608692E-7</v>
      </c>
      <c r="S382" s="5">
        <f t="shared" si="304"/>
        <v>1.9177197998500938E-4</v>
      </c>
      <c r="T382" s="5">
        <f t="shared" si="305"/>
        <v>1.9116350411328329E-4</v>
      </c>
      <c r="U382" s="6">
        <f t="shared" si="306"/>
        <v>0</v>
      </c>
      <c r="V382" s="6">
        <f t="shared" si="307"/>
        <v>4.3164547122264861E-5</v>
      </c>
      <c r="W382" s="6">
        <f t="shared" si="308"/>
        <v>0.23026751304982762</v>
      </c>
      <c r="X382" s="5">
        <f t="shared" si="309"/>
        <v>0.2303106775969499</v>
      </c>
      <c r="Y382" s="5">
        <v>2.5700000000000001E-4</v>
      </c>
      <c r="Z382" s="5">
        <v>0.25730668666581002</v>
      </c>
      <c r="AA382" s="10">
        <f t="shared" si="310"/>
        <v>18.12588326848249</v>
      </c>
      <c r="AB382" s="10">
        <f t="shared" si="311"/>
        <v>0.10992630935408561</v>
      </c>
      <c r="AC382" s="5">
        <f t="shared" si="312"/>
        <v>25.617313574597944</v>
      </c>
      <c r="AD382" s="5">
        <f t="shared" si="331"/>
        <v>25.380552535015809</v>
      </c>
      <c r="AE382" s="5">
        <f t="shared" si="313"/>
        <v>10.491763513290483</v>
      </c>
      <c r="AG382" s="5">
        <v>32768</v>
      </c>
      <c r="AH382" s="5">
        <v>682712</v>
      </c>
      <c r="AI382" s="5">
        <v>2329176</v>
      </c>
      <c r="AJ382" s="10">
        <f t="shared" si="314"/>
        <v>4658352</v>
      </c>
      <c r="AK382" s="5">
        <v>341.81909200000001</v>
      </c>
      <c r="AL382" s="10">
        <f t="shared" si="315"/>
        <v>2734.5527360000001</v>
      </c>
      <c r="AM382" s="5">
        <f t="shared" si="316"/>
        <v>41.604351999999999</v>
      </c>
      <c r="AN382" s="5">
        <f t="shared" si="317"/>
        <v>13107200</v>
      </c>
      <c r="AO382" s="11">
        <f t="shared" si="318"/>
        <v>1703.5151447889282</v>
      </c>
      <c r="AP382" s="11">
        <f t="shared" si="296"/>
        <v>1.3333333333333333</v>
      </c>
      <c r="AQ382" s="6">
        <f t="shared" si="319"/>
        <v>0</v>
      </c>
      <c r="AR382" s="6">
        <f t="shared" si="320"/>
        <v>7.7499915168664872E-7</v>
      </c>
      <c r="AS382" s="5">
        <f t="shared" si="321"/>
        <v>7.7499915168664872E-7</v>
      </c>
      <c r="AT382" s="5">
        <f t="shared" si="322"/>
        <v>7.7499915168664872E-7</v>
      </c>
      <c r="AU382" s="6">
        <f t="shared" si="323"/>
        <v>1.8225277619119414E-2</v>
      </c>
      <c r="AV382" s="6">
        <f t="shared" si="324"/>
        <v>1.8697924219454641E-5</v>
      </c>
      <c r="AW382" s="6">
        <f t="shared" si="325"/>
        <v>0.27693194643455732</v>
      </c>
      <c r="AX382" s="5">
        <f t="shared" si="326"/>
        <v>0.29517592197789622</v>
      </c>
      <c r="AY382" s="5">
        <v>3.1E-4</v>
      </c>
      <c r="AZ382" s="5">
        <v>0.30625674999999997</v>
      </c>
      <c r="BA382" s="10">
        <f t="shared" si="327"/>
        <v>15.026941935483871</v>
      </c>
      <c r="BB382" s="10">
        <f t="shared" si="328"/>
        <v>7.056910286451612E-2</v>
      </c>
      <c r="BC382" s="5">
        <f t="shared" si="329"/>
        <v>99.750000273649462</v>
      </c>
      <c r="BD382" s="5">
        <f t="shared" si="332"/>
        <v>99.750000273649462</v>
      </c>
      <c r="BE382" s="5">
        <f t="shared" si="330"/>
        <v>3.6181498112625277</v>
      </c>
    </row>
    <row r="383" spans="5:57">
      <c r="E383" s="3"/>
      <c r="F383" s="3"/>
      <c r="G383" s="5">
        <v>32768</v>
      </c>
      <c r="H383" s="5">
        <v>61349</v>
      </c>
      <c r="I383" s="5">
        <v>3381809</v>
      </c>
      <c r="J383" s="10">
        <f t="shared" si="297"/>
        <v>6763618</v>
      </c>
      <c r="K383" s="5">
        <v>366.14132699999999</v>
      </c>
      <c r="L383" s="10">
        <f t="shared" si="298"/>
        <v>2929.1306159999999</v>
      </c>
      <c r="M383" s="5">
        <f t="shared" si="299"/>
        <v>41.808687999999997</v>
      </c>
      <c r="N383" s="5">
        <f t="shared" si="300"/>
        <v>13107200</v>
      </c>
      <c r="O383" s="11">
        <f t="shared" si="301"/>
        <v>2309.087195721012</v>
      </c>
      <c r="P383" s="11">
        <f t="shared" si="334"/>
        <v>1.3333333333333333</v>
      </c>
      <c r="Q383" s="6">
        <f t="shared" si="302"/>
        <v>2.7755672335703203E-4</v>
      </c>
      <c r="R383" s="6">
        <f t="shared" si="303"/>
        <v>5.0470466172545554E-7</v>
      </c>
      <c r="S383" s="5">
        <f t="shared" si="304"/>
        <v>2.780614280187575E-4</v>
      </c>
      <c r="T383" s="5">
        <f t="shared" si="305"/>
        <v>2.7755672335703203E-4</v>
      </c>
      <c r="U383" s="6">
        <f t="shared" si="306"/>
        <v>0</v>
      </c>
      <c r="V383" s="6">
        <f t="shared" si="307"/>
        <v>3.5803142188819803E-5</v>
      </c>
      <c r="W383" s="6">
        <f t="shared" si="308"/>
        <v>0.31180192428536968</v>
      </c>
      <c r="X383" s="5">
        <f t="shared" si="309"/>
        <v>0.3118377274275585</v>
      </c>
      <c r="Y383" s="5">
        <v>3.48E-4</v>
      </c>
      <c r="Z383" s="5">
        <v>0.32900306666662799</v>
      </c>
      <c r="AA383" s="10">
        <f t="shared" si="310"/>
        <v>19.435683908045977</v>
      </c>
      <c r="AB383" s="10">
        <f t="shared" si="311"/>
        <v>6.7336335999999997E-2</v>
      </c>
      <c r="AC383" s="5">
        <f t="shared" si="312"/>
        <v>20.242320874416084</v>
      </c>
      <c r="AD383" s="5">
        <f t="shared" si="331"/>
        <v>20.097290799207617</v>
      </c>
      <c r="AE383" s="5">
        <f t="shared" si="313"/>
        <v>5.2173797080325617</v>
      </c>
      <c r="AG383" s="5">
        <v>32768</v>
      </c>
      <c r="AH383" s="5">
        <v>61349</v>
      </c>
      <c r="AI383" s="5">
        <v>3381809</v>
      </c>
      <c r="AJ383" s="10">
        <f t="shared" si="314"/>
        <v>6763618</v>
      </c>
      <c r="AK383" s="5">
        <v>347.50851399999999</v>
      </c>
      <c r="AL383" s="10">
        <f t="shared" si="315"/>
        <v>2780.0681119999999</v>
      </c>
      <c r="AM383" s="5">
        <f t="shared" si="316"/>
        <v>41.808687999999997</v>
      </c>
      <c r="AN383" s="5">
        <f t="shared" si="317"/>
        <v>13107200</v>
      </c>
      <c r="AO383" s="11">
        <f t="shared" si="318"/>
        <v>2432.8965073931972</v>
      </c>
      <c r="AP383" s="11">
        <f t="shared" si="296"/>
        <v>1.3333333333333333</v>
      </c>
      <c r="AQ383" s="6">
        <f t="shared" si="319"/>
        <v>0</v>
      </c>
      <c r="AR383" s="6">
        <f t="shared" si="320"/>
        <v>7.8789865708814151E-7</v>
      </c>
      <c r="AS383" s="5">
        <f t="shared" si="321"/>
        <v>7.8789865708814151E-7</v>
      </c>
      <c r="AT383" s="5">
        <f t="shared" si="322"/>
        <v>7.8789865708814151E-7</v>
      </c>
      <c r="AU383" s="6">
        <f t="shared" si="323"/>
        <v>2.6461893768369844E-2</v>
      </c>
      <c r="AV383" s="6">
        <f t="shared" si="324"/>
        <v>1.9009142591682067E-5</v>
      </c>
      <c r="AW383" s="6">
        <f t="shared" si="325"/>
        <v>0.30909178537534465</v>
      </c>
      <c r="AX383" s="5">
        <f t="shared" si="326"/>
        <v>0.33557268828630615</v>
      </c>
      <c r="AY383" s="5">
        <v>3.4600000000000001E-4</v>
      </c>
      <c r="AZ383" s="5">
        <v>0.32745824444440602</v>
      </c>
      <c r="BA383" s="10">
        <f t="shared" si="327"/>
        <v>19.548028901734103</v>
      </c>
      <c r="BB383" s="10">
        <f t="shared" si="328"/>
        <v>6.4279031491329477E-2</v>
      </c>
      <c r="BC383" s="5">
        <f t="shared" si="329"/>
        <v>99.772283625119044</v>
      </c>
      <c r="BD383" s="5">
        <f t="shared" si="332"/>
        <v>99.772283625119044</v>
      </c>
      <c r="BE383" s="5">
        <f t="shared" si="330"/>
        <v>2.4780087170099501</v>
      </c>
    </row>
    <row r="384" spans="5:57">
      <c r="E384" s="3"/>
      <c r="F384" s="3"/>
      <c r="G384" s="5">
        <v>65536</v>
      </c>
      <c r="H384" s="5">
        <v>262144</v>
      </c>
      <c r="I384" s="5">
        <v>3090647</v>
      </c>
      <c r="J384" s="10">
        <f t="shared" si="297"/>
        <v>6181294</v>
      </c>
      <c r="K384" s="5">
        <v>526.85314900000003</v>
      </c>
      <c r="L384" s="10">
        <f t="shared" si="298"/>
        <v>4214.8251920000002</v>
      </c>
      <c r="M384" s="5">
        <f t="shared" si="299"/>
        <v>42.330643999999999</v>
      </c>
      <c r="N384" s="5">
        <f t="shared" si="300"/>
        <v>13107200</v>
      </c>
      <c r="O384" s="11">
        <f t="shared" si="301"/>
        <v>1466.559992032998</v>
      </c>
      <c r="P384" s="11">
        <f t="shared" si="334"/>
        <v>1.3333333333333333</v>
      </c>
      <c r="Q384" s="6">
        <f t="shared" si="302"/>
        <v>2.5366005424115937E-4</v>
      </c>
      <c r="R384" s="6">
        <f t="shared" si="303"/>
        <v>7.2623662159020916E-7</v>
      </c>
      <c r="S384" s="5">
        <f t="shared" si="304"/>
        <v>2.5438629086274958E-4</v>
      </c>
      <c r="T384" s="5">
        <f t="shared" si="305"/>
        <v>2.5366005424115937E-4</v>
      </c>
      <c r="U384" s="6">
        <f t="shared" si="306"/>
        <v>0</v>
      </c>
      <c r="V384" s="6">
        <f t="shared" si="307"/>
        <v>5.1518353202107851E-5</v>
      </c>
      <c r="W384" s="6">
        <f t="shared" si="308"/>
        <v>0.25535502419922518</v>
      </c>
      <c r="X384" s="5">
        <f t="shared" si="309"/>
        <v>0.25540654255242728</v>
      </c>
      <c r="Y384" s="5">
        <v>2.8499999999999999E-4</v>
      </c>
      <c r="Z384" s="5">
        <v>0.27617841176483998</v>
      </c>
      <c r="AA384" s="10">
        <f t="shared" si="310"/>
        <v>21.68875087719298</v>
      </c>
      <c r="AB384" s="10">
        <f t="shared" si="311"/>
        <v>0.11831088258245616</v>
      </c>
      <c r="AC384" s="5">
        <f t="shared" si="312"/>
        <v>10.996472196084428</v>
      </c>
      <c r="AD384" s="5">
        <f t="shared" si="331"/>
        <v>10.741652328859793</v>
      </c>
      <c r="AE384" s="5">
        <f t="shared" si="313"/>
        <v>7.5211777342319932</v>
      </c>
      <c r="AG384" s="5">
        <v>32768</v>
      </c>
      <c r="AH384" s="5">
        <v>262144</v>
      </c>
      <c r="AI384" s="5">
        <v>3090647</v>
      </c>
      <c r="AJ384" s="10">
        <f t="shared" si="314"/>
        <v>6181294</v>
      </c>
      <c r="AK384" s="5">
        <v>455.97311400000001</v>
      </c>
      <c r="AL384" s="10">
        <f t="shared" si="315"/>
        <v>3647.7849120000001</v>
      </c>
      <c r="AM384" s="5">
        <f t="shared" si="316"/>
        <v>42.330643999999999</v>
      </c>
      <c r="AN384" s="5">
        <f t="shared" si="317"/>
        <v>13107200</v>
      </c>
      <c r="AO384" s="11">
        <f t="shared" si="318"/>
        <v>1694.5335728720181</v>
      </c>
      <c r="AP384" s="11">
        <f t="shared" si="296"/>
        <v>1.3333333333333333</v>
      </c>
      <c r="AQ384" s="6">
        <f t="shared" si="319"/>
        <v>0</v>
      </c>
      <c r="AR384" s="6">
        <f t="shared" si="320"/>
        <v>1.0338181360037069E-6</v>
      </c>
      <c r="AS384" s="5">
        <f t="shared" si="321"/>
        <v>1.0338181360037069E-6</v>
      </c>
      <c r="AT384" s="5">
        <f t="shared" si="322"/>
        <v>1.0338181360037069E-6</v>
      </c>
      <c r="AU384" s="6">
        <f t="shared" si="323"/>
        <v>2.4183616694358243E-2</v>
      </c>
      <c r="AV384" s="6">
        <f t="shared" si="324"/>
        <v>2.4942289448480401E-5</v>
      </c>
      <c r="AW384" s="6">
        <f t="shared" si="325"/>
        <v>0.27871860415348992</v>
      </c>
      <c r="AX384" s="5">
        <f t="shared" si="326"/>
        <v>0.30292716313729662</v>
      </c>
      <c r="AY384" s="5">
        <v>3.1199999999999999E-4</v>
      </c>
      <c r="AZ384" s="5">
        <v>0.299904799999896</v>
      </c>
      <c r="BA384" s="10">
        <f t="shared" si="327"/>
        <v>19.811839743589744</v>
      </c>
      <c r="BB384" s="10">
        <f t="shared" si="328"/>
        <v>9.3532946461538466E-2</v>
      </c>
      <c r="BC384" s="5">
        <f t="shared" si="329"/>
        <v>99.668648033332147</v>
      </c>
      <c r="BD384" s="5">
        <f t="shared" si="332"/>
        <v>99.668648033332147</v>
      </c>
      <c r="BE384" s="5">
        <f t="shared" si="330"/>
        <v>1.0077741794735087</v>
      </c>
    </row>
    <row r="385" spans="5:57">
      <c r="E385" s="3"/>
      <c r="F385" s="3"/>
      <c r="G385" s="5">
        <v>32768</v>
      </c>
      <c r="H385" s="5">
        <v>214765</v>
      </c>
      <c r="I385" s="5">
        <v>3318044</v>
      </c>
      <c r="J385" s="10">
        <f t="shared" si="297"/>
        <v>6636088</v>
      </c>
      <c r="K385" s="5">
        <v>250.82183800000001</v>
      </c>
      <c r="L385" s="10">
        <f t="shared" si="298"/>
        <v>2006.5747040000001</v>
      </c>
      <c r="M385" s="5">
        <f t="shared" si="299"/>
        <v>44.111828000000003</v>
      </c>
      <c r="N385" s="5">
        <f t="shared" si="300"/>
        <v>13107200</v>
      </c>
      <c r="O385" s="11">
        <f t="shared" si="301"/>
        <v>3307.1721609822507</v>
      </c>
      <c r="P385" s="11">
        <f t="shared" si="334"/>
        <v>1.3333333333333333</v>
      </c>
      <c r="Q385" s="6">
        <f t="shared" si="302"/>
        <v>2.7232330997831633E-4</v>
      </c>
      <c r="R385" s="6">
        <f t="shared" si="303"/>
        <v>3.4574340989687576E-7</v>
      </c>
      <c r="S385" s="5">
        <f t="shared" si="304"/>
        <v>2.7266905338821319E-4</v>
      </c>
      <c r="T385" s="5">
        <f t="shared" si="305"/>
        <v>2.7232330997831633E-4</v>
      </c>
      <c r="U385" s="6">
        <f t="shared" si="306"/>
        <v>0</v>
      </c>
      <c r="V385" s="6">
        <f t="shared" si="307"/>
        <v>2.4526622011109735E-5</v>
      </c>
      <c r="W385" s="6">
        <f t="shared" si="308"/>
        <v>0.33778541797581718</v>
      </c>
      <c r="X385" s="5">
        <f t="shared" si="309"/>
        <v>0.33780994459782832</v>
      </c>
      <c r="Y385" s="5">
        <v>3.77E-4</v>
      </c>
      <c r="Z385" s="5">
        <v>0.35706800999999999</v>
      </c>
      <c r="AA385" s="10">
        <f t="shared" si="310"/>
        <v>17.602355437665782</v>
      </c>
      <c r="AB385" s="10">
        <f t="shared" si="311"/>
        <v>4.2579834567639259E-2</v>
      </c>
      <c r="AC385" s="5">
        <f t="shared" si="312"/>
        <v>27.765700271003624</v>
      </c>
      <c r="AD385" s="5">
        <f t="shared" si="331"/>
        <v>27.67399114371003</v>
      </c>
      <c r="AE385" s="5">
        <f t="shared" si="313"/>
        <v>5.3933886158470692</v>
      </c>
      <c r="AG385" s="5">
        <v>32768</v>
      </c>
      <c r="AH385" s="5">
        <v>214765</v>
      </c>
      <c r="AI385" s="5">
        <v>3318044</v>
      </c>
      <c r="AJ385" s="10">
        <f t="shared" si="314"/>
        <v>6636088</v>
      </c>
      <c r="AK385" s="5">
        <v>226.47692900000001</v>
      </c>
      <c r="AL385" s="10">
        <f t="shared" si="315"/>
        <v>1811.8154320000001</v>
      </c>
      <c r="AM385" s="5">
        <f t="shared" si="316"/>
        <v>44.111828000000003</v>
      </c>
      <c r="AN385" s="5">
        <f t="shared" si="317"/>
        <v>13107200</v>
      </c>
      <c r="AO385" s="11">
        <f t="shared" si="318"/>
        <v>3662.673295962963</v>
      </c>
      <c r="AP385" s="11">
        <f t="shared" si="296"/>
        <v>1.3333333333333333</v>
      </c>
      <c r="AQ385" s="6">
        <f t="shared" si="319"/>
        <v>0</v>
      </c>
      <c r="AR385" s="6">
        <f t="shared" si="320"/>
        <v>5.1348632056982169E-7</v>
      </c>
      <c r="AS385" s="5">
        <f t="shared" si="321"/>
        <v>5.1348632056982169E-7</v>
      </c>
      <c r="AT385" s="5">
        <f t="shared" si="322"/>
        <v>5.1348632056982169E-7</v>
      </c>
      <c r="AU385" s="6">
        <f t="shared" si="323"/>
        <v>2.596294700462887E-2</v>
      </c>
      <c r="AV385" s="6">
        <f t="shared" si="324"/>
        <v>1.2388566218228702E-5</v>
      </c>
      <c r="AW385" s="6">
        <f t="shared" si="325"/>
        <v>0.3591182015054582</v>
      </c>
      <c r="AX385" s="5">
        <f t="shared" si="326"/>
        <v>0.38509353707630528</v>
      </c>
      <c r="AY385" s="5">
        <v>4.0200000000000001E-4</v>
      </c>
      <c r="AZ385" s="5">
        <v>0.38251761818167201</v>
      </c>
      <c r="BA385" s="10">
        <f t="shared" si="327"/>
        <v>16.507681592039802</v>
      </c>
      <c r="BB385" s="10">
        <f t="shared" si="328"/>
        <v>3.6056028497512438E-2</v>
      </c>
      <c r="BC385" s="5">
        <f t="shared" si="329"/>
        <v>99.872267084435379</v>
      </c>
      <c r="BD385" s="5">
        <f t="shared" si="332"/>
        <v>99.872267084435379</v>
      </c>
      <c r="BE385" s="5">
        <f t="shared" si="330"/>
        <v>0.67341183051335063</v>
      </c>
    </row>
    <row r="386" spans="5:57">
      <c r="E386" s="3"/>
      <c r="F386" s="3"/>
      <c r="G386" s="5">
        <v>65536</v>
      </c>
      <c r="H386" s="5">
        <v>73752</v>
      </c>
      <c r="I386" s="5">
        <v>3597188</v>
      </c>
      <c r="J386" s="10">
        <f t="shared" si="297"/>
        <v>7194376</v>
      </c>
      <c r="K386" s="5">
        <v>474.16696200000001</v>
      </c>
      <c r="L386" s="10">
        <f t="shared" si="298"/>
        <v>3793.3356960000001</v>
      </c>
      <c r="M386" s="5">
        <f t="shared" si="299"/>
        <v>44.641295999999997</v>
      </c>
      <c r="N386" s="5">
        <f t="shared" si="300"/>
        <v>13107200</v>
      </c>
      <c r="O386" s="11">
        <f t="shared" si="301"/>
        <v>1896.5830014955786</v>
      </c>
      <c r="P386" s="11">
        <f t="shared" si="334"/>
        <v>1.3333333333333333</v>
      </c>
      <c r="Q386" s="6">
        <f t="shared" si="302"/>
        <v>2.9523362040234543E-4</v>
      </c>
      <c r="R386" s="6">
        <f t="shared" si="303"/>
        <v>6.5361175729173271E-7</v>
      </c>
      <c r="S386" s="5">
        <f t="shared" si="304"/>
        <v>2.9588723215963716E-4</v>
      </c>
      <c r="T386" s="5">
        <f t="shared" si="305"/>
        <v>2.9523362040234543E-4</v>
      </c>
      <c r="U386" s="6">
        <f t="shared" si="306"/>
        <v>0</v>
      </c>
      <c r="V386" s="6">
        <f t="shared" si="307"/>
        <v>4.6366432603568727E-5</v>
      </c>
      <c r="W386" s="6">
        <f t="shared" si="308"/>
        <v>0.15858890976583459</v>
      </c>
      <c r="X386" s="5">
        <f t="shared" si="309"/>
        <v>0.15863527619843815</v>
      </c>
      <c r="Y386" s="5">
        <v>1.7699999999999999E-4</v>
      </c>
      <c r="Z386" s="5">
        <v>0.17333609999999999</v>
      </c>
      <c r="AA386" s="10">
        <f t="shared" si="310"/>
        <v>40.646192090395488</v>
      </c>
      <c r="AB386" s="10">
        <f t="shared" si="311"/>
        <v>0.17145020094915256</v>
      </c>
      <c r="AC386" s="5">
        <f t="shared" si="312"/>
        <v>66.798655594545451</v>
      </c>
      <c r="AD386" s="5">
        <f t="shared" si="331"/>
        <v>67.167927773806312</v>
      </c>
      <c r="AE386" s="5">
        <f t="shared" si="313"/>
        <v>8.4811091293515002</v>
      </c>
      <c r="AG386" s="5">
        <v>65536</v>
      </c>
      <c r="AH386" s="5">
        <v>73752</v>
      </c>
      <c r="AI386" s="5">
        <v>3597188</v>
      </c>
      <c r="AJ386" s="10">
        <f t="shared" si="314"/>
        <v>7194376</v>
      </c>
      <c r="AK386" s="5">
        <v>274.22227500000002</v>
      </c>
      <c r="AL386" s="10">
        <f t="shared" si="315"/>
        <v>2193.7782000000002</v>
      </c>
      <c r="AM386" s="5">
        <f t="shared" si="316"/>
        <v>44.641295999999997</v>
      </c>
      <c r="AN386" s="5">
        <f t="shared" si="317"/>
        <v>13107200</v>
      </c>
      <c r="AO386" s="11">
        <f t="shared" si="318"/>
        <v>3279.4454790370328</v>
      </c>
      <c r="AP386" s="11"/>
      <c r="AQ386" s="6">
        <f t="shared" si="319"/>
        <v>0</v>
      </c>
      <c r="AR386" s="6">
        <f t="shared" si="320"/>
        <v>6.2173832729794662E-7</v>
      </c>
      <c r="AS386" s="5">
        <f t="shared" si="321"/>
        <v>6.2173832729794662E-7</v>
      </c>
      <c r="AT386" s="5">
        <f t="shared" si="322"/>
        <v>6.2173832729794662E-7</v>
      </c>
      <c r="AU386" s="6">
        <f t="shared" si="323"/>
        <v>2.8147185935354358E-2</v>
      </c>
      <c r="AV386" s="6">
        <f t="shared" si="324"/>
        <v>1.5000295294320338E-5</v>
      </c>
      <c r="AW386" s="6">
        <f t="shared" si="325"/>
        <v>0.16079919470393653</v>
      </c>
      <c r="AX386" s="5">
        <f t="shared" si="326"/>
        <v>0.1889613809345852</v>
      </c>
      <c r="AY386" s="5">
        <v>1.8000000000000001E-4</v>
      </c>
      <c r="AZ386" s="5">
        <v>0.1769598</v>
      </c>
      <c r="BA386" s="10">
        <f t="shared" si="327"/>
        <v>39.968755555555546</v>
      </c>
      <c r="BB386" s="10">
        <f t="shared" si="328"/>
        <v>9.7501253333333343E-2</v>
      </c>
      <c r="BC386" s="5">
        <f t="shared" si="329"/>
        <v>99.654589818167807</v>
      </c>
      <c r="BD386" s="5">
        <f t="shared" si="332"/>
        <v>99.654589818167807</v>
      </c>
      <c r="BE386" s="5">
        <f t="shared" si="330"/>
        <v>6.7820945404465869</v>
      </c>
    </row>
    <row r="387" spans="5:57">
      <c r="E387" s="3"/>
      <c r="F387" s="3"/>
      <c r="G387" s="5">
        <v>65536</v>
      </c>
      <c r="H387" s="5">
        <v>147900</v>
      </c>
      <c r="I387" s="5">
        <v>3489300</v>
      </c>
      <c r="J387" s="10">
        <f t="shared" si="297"/>
        <v>6978600</v>
      </c>
      <c r="K387" s="5">
        <v>497.19470200000001</v>
      </c>
      <c r="L387" s="10">
        <f t="shared" si="298"/>
        <v>3977.5576160000001</v>
      </c>
      <c r="M387" s="5">
        <f t="shared" si="299"/>
        <v>44.829599999999999</v>
      </c>
      <c r="N387" s="5">
        <f t="shared" si="300"/>
        <v>13107200</v>
      </c>
      <c r="O387" s="11">
        <f t="shared" si="301"/>
        <v>1754.4937556474606</v>
      </c>
      <c r="P387" s="11">
        <f t="shared" si="334"/>
        <v>1.3333333333333333</v>
      </c>
      <c r="Q387" s="6">
        <f t="shared" si="302"/>
        <v>2.8637888030036348E-4</v>
      </c>
      <c r="R387" s="6">
        <f t="shared" si="303"/>
        <v>6.8535416621953379E-7</v>
      </c>
      <c r="S387" s="5">
        <f t="shared" si="304"/>
        <v>2.8706423446658299E-4</v>
      </c>
      <c r="T387" s="5">
        <f t="shared" si="305"/>
        <v>2.8637888030036348E-4</v>
      </c>
      <c r="U387" s="6">
        <f t="shared" si="306"/>
        <v>0</v>
      </c>
      <c r="V387" s="6">
        <f t="shared" si="307"/>
        <v>4.8618200947400539E-5</v>
      </c>
      <c r="W387" s="6">
        <f t="shared" si="308"/>
        <v>0.1675487351763337</v>
      </c>
      <c r="X387" s="5">
        <f t="shared" si="309"/>
        <v>0.1675973533772811</v>
      </c>
      <c r="Y387" s="5">
        <v>1.8699999999999999E-4</v>
      </c>
      <c r="Z387" s="5">
        <v>0.18577089999994897</v>
      </c>
      <c r="AA387" s="10">
        <f t="shared" si="310"/>
        <v>37.318716577540108</v>
      </c>
      <c r="AB387" s="10">
        <f t="shared" si="311"/>
        <v>0.17016289266310161</v>
      </c>
      <c r="AC387" s="5">
        <f t="shared" si="312"/>
        <v>53.143786256878869</v>
      </c>
      <c r="AD387" s="5">
        <f t="shared" si="331"/>
        <v>53.510285811006952</v>
      </c>
      <c r="AE387" s="5">
        <f t="shared" si="313"/>
        <v>9.7827736328310113</v>
      </c>
      <c r="AG387" s="5">
        <v>65536</v>
      </c>
      <c r="AH387" s="5">
        <v>147900</v>
      </c>
      <c r="AI387" s="5">
        <v>3489300</v>
      </c>
      <c r="AJ387" s="10">
        <f t="shared" si="314"/>
        <v>6978600</v>
      </c>
      <c r="AK387" s="5">
        <v>411.731964</v>
      </c>
      <c r="AL387" s="10">
        <f t="shared" si="315"/>
        <v>3293.855712</v>
      </c>
      <c r="AM387" s="5">
        <f t="shared" si="316"/>
        <v>44.829599999999999</v>
      </c>
      <c r="AN387" s="5">
        <f t="shared" si="317"/>
        <v>13107200</v>
      </c>
      <c r="AO387" s="11">
        <f t="shared" si="318"/>
        <v>2118.6720397544846</v>
      </c>
      <c r="AP387" s="11">
        <f t="shared" ref="AP387:AP395" si="335">4/3</f>
        <v>1.3333333333333333</v>
      </c>
      <c r="AQ387" s="6">
        <f t="shared" si="319"/>
        <v>0</v>
      </c>
      <c r="AR387" s="6">
        <f t="shared" si="320"/>
        <v>9.3351111827971795E-7</v>
      </c>
      <c r="AS387" s="5">
        <f t="shared" si="321"/>
        <v>9.3351111827971795E-7</v>
      </c>
      <c r="AT387" s="5">
        <f t="shared" si="322"/>
        <v>9.3351111827971795E-7</v>
      </c>
      <c r="AU387" s="6">
        <f t="shared" si="323"/>
        <v>2.7302986634068601E-2</v>
      </c>
      <c r="AV387" s="6">
        <f t="shared" si="324"/>
        <v>2.2522244198107067E-5</v>
      </c>
      <c r="AW387" s="6">
        <f t="shared" si="325"/>
        <v>0.1786657718932628</v>
      </c>
      <c r="AX387" s="5">
        <f t="shared" si="326"/>
        <v>0.20599128077152951</v>
      </c>
      <c r="AY387" s="5">
        <v>2.0000000000000001E-4</v>
      </c>
      <c r="AZ387" s="5">
        <v>0.19881454545460003</v>
      </c>
      <c r="BA387" s="10">
        <f t="shared" si="327"/>
        <v>34.893000000000001</v>
      </c>
      <c r="BB387" s="10">
        <f t="shared" si="328"/>
        <v>0.13175422847999999</v>
      </c>
      <c r="BC387" s="5">
        <f t="shared" si="329"/>
        <v>99.53324444086013</v>
      </c>
      <c r="BD387" s="5">
        <f t="shared" si="332"/>
        <v>99.53324444086013</v>
      </c>
      <c r="BE387" s="5">
        <f t="shared" si="330"/>
        <v>3.6097637124685646</v>
      </c>
    </row>
    <row r="388" spans="5:57">
      <c r="E388" s="3"/>
      <c r="F388" s="3"/>
      <c r="G388" s="5">
        <v>32768</v>
      </c>
      <c r="H388" s="5">
        <v>325557</v>
      </c>
      <c r="I388" s="5">
        <v>3216152</v>
      </c>
      <c r="J388" s="10">
        <f t="shared" si="297"/>
        <v>6432304</v>
      </c>
      <c r="K388" s="5">
        <v>436.40017699999999</v>
      </c>
      <c r="L388" s="10">
        <f t="shared" si="298"/>
        <v>3491.2014159999999</v>
      </c>
      <c r="M388" s="5">
        <f t="shared" si="299"/>
        <v>45.104964000000002</v>
      </c>
      <c r="N388" s="5">
        <f t="shared" si="300"/>
        <v>13107200</v>
      </c>
      <c r="O388" s="11">
        <f t="shared" si="301"/>
        <v>1842.432799929868</v>
      </c>
      <c r="P388" s="11">
        <f t="shared" si="334"/>
        <v>1.3333333333333333</v>
      </c>
      <c r="Q388" s="6">
        <f t="shared" si="302"/>
        <v>2.6396068226743893E-4</v>
      </c>
      <c r="R388" s="6">
        <f t="shared" si="303"/>
        <v>6.0155242652986262E-7</v>
      </c>
      <c r="S388" s="5">
        <f t="shared" si="304"/>
        <v>2.6456223469396877E-4</v>
      </c>
      <c r="T388" s="5">
        <f t="shared" si="305"/>
        <v>2.6396068226743893E-4</v>
      </c>
      <c r="U388" s="6">
        <f t="shared" si="306"/>
        <v>0</v>
      </c>
      <c r="V388" s="6">
        <f t="shared" si="307"/>
        <v>4.2673406240091354E-5</v>
      </c>
      <c r="W388" s="6">
        <f t="shared" si="308"/>
        <v>0.49189441503640219</v>
      </c>
      <c r="X388" s="5">
        <f t="shared" si="309"/>
        <v>0.49193708844264228</v>
      </c>
      <c r="Y388" s="5">
        <v>5.4900000000000001E-4</v>
      </c>
      <c r="Z388" s="5">
        <v>0.51081704999999999</v>
      </c>
      <c r="AA388" s="10">
        <f t="shared" si="310"/>
        <v>11.716400728597451</v>
      </c>
      <c r="AB388" s="10">
        <f t="shared" si="311"/>
        <v>5.0873608976320581E-2</v>
      </c>
      <c r="AC388" s="5">
        <f t="shared" si="312"/>
        <v>51.919730005930973</v>
      </c>
      <c r="AD388" s="5">
        <f t="shared" si="331"/>
        <v>51.810157614941929</v>
      </c>
      <c r="AE388" s="5">
        <f t="shared" si="313"/>
        <v>3.6960319858856936</v>
      </c>
      <c r="AG388" s="5">
        <v>32768</v>
      </c>
      <c r="AH388" s="5">
        <v>325557</v>
      </c>
      <c r="AI388" s="5">
        <v>3216152</v>
      </c>
      <c r="AJ388" s="10">
        <f t="shared" si="314"/>
        <v>6432304</v>
      </c>
      <c r="AK388" s="5">
        <v>409.73992900000002</v>
      </c>
      <c r="AL388" s="10">
        <f t="shared" si="315"/>
        <v>3277.9194320000001</v>
      </c>
      <c r="AM388" s="5">
        <f t="shared" si="316"/>
        <v>45.104964000000002</v>
      </c>
      <c r="AN388" s="5">
        <f t="shared" si="317"/>
        <v>13107200</v>
      </c>
      <c r="AO388" s="11">
        <f t="shared" si="318"/>
        <v>1962.3130261244321</v>
      </c>
      <c r="AP388" s="11">
        <f t="shared" si="335"/>
        <v>1.3333333333333333</v>
      </c>
      <c r="AQ388" s="6">
        <f t="shared" si="319"/>
        <v>0</v>
      </c>
      <c r="AR388" s="6">
        <f t="shared" si="320"/>
        <v>9.2899461972459898E-7</v>
      </c>
      <c r="AS388" s="5">
        <f t="shared" si="321"/>
        <v>9.2899461972459898E-7</v>
      </c>
      <c r="AT388" s="5">
        <f t="shared" si="322"/>
        <v>9.2899461972459898E-7</v>
      </c>
      <c r="AU388" s="6">
        <f t="shared" si="323"/>
        <v>2.5165665052914052E-2</v>
      </c>
      <c r="AV388" s="6">
        <f t="shared" si="324"/>
        <v>2.2413277436611774E-5</v>
      </c>
      <c r="AW388" s="6">
        <f t="shared" si="325"/>
        <v>0.49937083244166952</v>
      </c>
      <c r="AX388" s="5">
        <f t="shared" si="326"/>
        <v>0.52455891077202021</v>
      </c>
      <c r="AY388" s="5">
        <v>5.5900000000000004E-4</v>
      </c>
      <c r="AZ388" s="5">
        <v>0.52312268125000005</v>
      </c>
      <c r="BA388" s="10">
        <f t="shared" si="327"/>
        <v>11.506805008944545</v>
      </c>
      <c r="BB388" s="10">
        <f t="shared" si="328"/>
        <v>4.6911190440071554E-2</v>
      </c>
      <c r="BC388" s="5">
        <f t="shared" si="329"/>
        <v>99.833811338153026</v>
      </c>
      <c r="BD388" s="5">
        <f t="shared" si="332"/>
        <v>99.833811338153026</v>
      </c>
      <c r="BE388" s="5">
        <f t="shared" si="330"/>
        <v>0.27454927371688309</v>
      </c>
    </row>
    <row r="389" spans="5:57">
      <c r="E389" s="3"/>
      <c r="F389" s="3"/>
      <c r="G389" s="5">
        <v>65536</v>
      </c>
      <c r="H389" s="5">
        <v>25710</v>
      </c>
      <c r="I389" s="5">
        <v>3753184</v>
      </c>
      <c r="J389" s="10">
        <f t="shared" si="297"/>
        <v>7506368</v>
      </c>
      <c r="K389" s="5">
        <v>380.13226300000002</v>
      </c>
      <c r="L389" s="10">
        <f t="shared" si="298"/>
        <v>3041.0581040000002</v>
      </c>
      <c r="M389" s="5">
        <f t="shared" si="299"/>
        <v>45.552408</v>
      </c>
      <c r="N389" s="5">
        <f t="shared" si="300"/>
        <v>13107200</v>
      </c>
      <c r="O389" s="11">
        <f t="shared" si="301"/>
        <v>2468.3408679783647</v>
      </c>
      <c r="P389" s="11">
        <f t="shared" si="334"/>
        <v>1.3333333333333333</v>
      </c>
      <c r="Q389" s="6">
        <f t="shared" si="302"/>
        <v>3.0803674991581101E-4</v>
      </c>
      <c r="R389" s="6">
        <f t="shared" si="303"/>
        <v>5.2399035853264094E-7</v>
      </c>
      <c r="S389" s="5">
        <f t="shared" si="304"/>
        <v>3.0856074027434366E-4</v>
      </c>
      <c r="T389" s="5">
        <f t="shared" si="305"/>
        <v>3.0803674991581101E-4</v>
      </c>
      <c r="U389" s="6">
        <f t="shared" si="306"/>
        <v>0</v>
      </c>
      <c r="V389" s="6">
        <f t="shared" si="307"/>
        <v>3.7171246344302583E-5</v>
      </c>
      <c r="W389" s="6">
        <f t="shared" si="308"/>
        <v>0.18009249075103251</v>
      </c>
      <c r="X389" s="5">
        <f t="shared" si="309"/>
        <v>0.18012966199737682</v>
      </c>
      <c r="Y389" s="5">
        <v>2.0100000000000001E-4</v>
      </c>
      <c r="Z389" s="5">
        <v>0.19476169090916401</v>
      </c>
      <c r="AA389" s="10">
        <f t="shared" si="310"/>
        <v>37.345114427860693</v>
      </c>
      <c r="AB389" s="10">
        <f t="shared" si="311"/>
        <v>0.12103713846766169</v>
      </c>
      <c r="AC389" s="5">
        <f t="shared" si="312"/>
        <v>53.252114385975624</v>
      </c>
      <c r="AD389" s="5">
        <f t="shared" si="331"/>
        <v>53.512806106638635</v>
      </c>
      <c r="AE389" s="5">
        <f t="shared" si="313"/>
        <v>7.5127859300685094</v>
      </c>
      <c r="AG389" s="5">
        <v>65536</v>
      </c>
      <c r="AH389" s="5">
        <v>25710</v>
      </c>
      <c r="AI389" s="5">
        <v>3753184</v>
      </c>
      <c r="AJ389" s="10">
        <f t="shared" si="314"/>
        <v>7506368</v>
      </c>
      <c r="AK389" s="5">
        <v>314.640106</v>
      </c>
      <c r="AL389" s="10">
        <f t="shared" si="315"/>
        <v>2517.120848</v>
      </c>
      <c r="AM389" s="5">
        <f t="shared" si="316"/>
        <v>45.552408</v>
      </c>
      <c r="AN389" s="5">
        <f t="shared" si="317"/>
        <v>13107200</v>
      </c>
      <c r="AO389" s="11">
        <f t="shared" si="318"/>
        <v>2982.1245992079598</v>
      </c>
      <c r="AP389" s="11">
        <f t="shared" si="335"/>
        <v>1.3333333333333333</v>
      </c>
      <c r="AQ389" s="6">
        <f t="shared" si="319"/>
        <v>0</v>
      </c>
      <c r="AR389" s="6">
        <f t="shared" si="320"/>
        <v>7.1337681523241905E-7</v>
      </c>
      <c r="AS389" s="5">
        <f t="shared" si="321"/>
        <v>7.1337681523241905E-7</v>
      </c>
      <c r="AT389" s="5">
        <f t="shared" si="322"/>
        <v>7.1337681523241905E-7</v>
      </c>
      <c r="AU389" s="6">
        <f t="shared" si="323"/>
        <v>2.9367819501676589E-2</v>
      </c>
      <c r="AV389" s="6">
        <f t="shared" si="324"/>
        <v>1.7211200298867961E-5</v>
      </c>
      <c r="AW389" s="6">
        <f t="shared" si="325"/>
        <v>0.1733057987364649</v>
      </c>
      <c r="AX389" s="5">
        <f t="shared" si="326"/>
        <v>0.20269082943844036</v>
      </c>
      <c r="AY389" s="5">
        <v>1.94E-4</v>
      </c>
      <c r="AZ389" s="5">
        <v>0.18827523636365401</v>
      </c>
      <c r="BA389" s="10">
        <f t="shared" si="327"/>
        <v>38.692618556701035</v>
      </c>
      <c r="BB389" s="10">
        <f t="shared" si="328"/>
        <v>0.10379879785567012</v>
      </c>
      <c r="BC389" s="5">
        <f t="shared" si="329"/>
        <v>99.632279992148227</v>
      </c>
      <c r="BD389" s="5">
        <f t="shared" si="332"/>
        <v>99.632279992148227</v>
      </c>
      <c r="BE389" s="5">
        <f t="shared" si="330"/>
        <v>7.6566591301166138</v>
      </c>
    </row>
    <row r="390" spans="5:57">
      <c r="E390" s="3"/>
      <c r="F390" s="3"/>
      <c r="G390" s="5">
        <v>65536</v>
      </c>
      <c r="H390" s="5">
        <v>90449</v>
      </c>
      <c r="I390" s="5">
        <v>3663163</v>
      </c>
      <c r="J390" s="10">
        <f t="shared" si="297"/>
        <v>7326326</v>
      </c>
      <c r="K390" s="5">
        <v>444.38822900000002</v>
      </c>
      <c r="L390" s="10">
        <f t="shared" si="298"/>
        <v>3555.1058320000002</v>
      </c>
      <c r="M390" s="5">
        <f t="shared" si="299"/>
        <v>45.766936000000001</v>
      </c>
      <c r="N390" s="5">
        <f t="shared" si="300"/>
        <v>13107200</v>
      </c>
      <c r="O390" s="11">
        <f t="shared" si="301"/>
        <v>2060.7898459884723</v>
      </c>
      <c r="P390" s="11">
        <f t="shared" si="334"/>
        <v>1.3333333333333333</v>
      </c>
      <c r="Q390" s="6">
        <f t="shared" si="302"/>
        <v>3.0064841609999722E-4</v>
      </c>
      <c r="R390" s="6">
        <f t="shared" si="303"/>
        <v>6.1256349462080601E-7</v>
      </c>
      <c r="S390" s="5">
        <f t="shared" si="304"/>
        <v>3.0126097959461801E-4</v>
      </c>
      <c r="T390" s="5">
        <f t="shared" si="305"/>
        <v>3.0064841609999722E-4</v>
      </c>
      <c r="U390" s="6">
        <f t="shared" si="306"/>
        <v>0</v>
      </c>
      <c r="V390" s="6">
        <f t="shared" si="307"/>
        <v>4.3454518178235632E-5</v>
      </c>
      <c r="W390" s="6">
        <f t="shared" si="308"/>
        <v>0.17202864788158329</v>
      </c>
      <c r="X390" s="5">
        <f t="shared" si="309"/>
        <v>0.17207210239976153</v>
      </c>
      <c r="Y390" s="5">
        <v>1.92E-4</v>
      </c>
      <c r="Z390" s="5">
        <v>0.185245090909056</v>
      </c>
      <c r="AA390" s="10">
        <f t="shared" si="310"/>
        <v>38.157947916666664</v>
      </c>
      <c r="AB390" s="10">
        <f t="shared" si="311"/>
        <v>0.14812940966666666</v>
      </c>
      <c r="AC390" s="5">
        <f t="shared" si="312"/>
        <v>56.587716718748545</v>
      </c>
      <c r="AD390" s="5">
        <f t="shared" si="331"/>
        <v>56.906760205530219</v>
      </c>
      <c r="AE390" s="5">
        <f t="shared" si="313"/>
        <v>7.111113414477253</v>
      </c>
      <c r="AG390" s="5">
        <v>65536</v>
      </c>
      <c r="AH390" s="5">
        <v>90449</v>
      </c>
      <c r="AI390" s="5">
        <v>3663163</v>
      </c>
      <c r="AJ390" s="10">
        <f t="shared" si="314"/>
        <v>7326326</v>
      </c>
      <c r="AK390" s="5">
        <v>374.08392300000003</v>
      </c>
      <c r="AL390" s="10">
        <f t="shared" si="315"/>
        <v>2992.6713840000002</v>
      </c>
      <c r="AM390" s="5">
        <f t="shared" si="316"/>
        <v>45.766936000000001</v>
      </c>
      <c r="AN390" s="5">
        <f t="shared" si="317"/>
        <v>13107200</v>
      </c>
      <c r="AO390" s="11">
        <f t="shared" si="318"/>
        <v>2448.0890348233434</v>
      </c>
      <c r="AP390" s="11">
        <f t="shared" si="335"/>
        <v>1.3333333333333333</v>
      </c>
      <c r="AQ390" s="6">
        <f t="shared" si="319"/>
        <v>0</v>
      </c>
      <c r="AR390" s="6">
        <f t="shared" si="320"/>
        <v>8.4815251625738229E-7</v>
      </c>
      <c r="AS390" s="5">
        <f t="shared" si="321"/>
        <v>8.4815251625738229E-7</v>
      </c>
      <c r="AT390" s="5">
        <f t="shared" si="322"/>
        <v>8.4815251625738229E-7</v>
      </c>
      <c r="AU390" s="6">
        <f t="shared" si="323"/>
        <v>2.866342545135547E-2</v>
      </c>
      <c r="AV390" s="6">
        <f t="shared" si="324"/>
        <v>2.0462850108940973E-5</v>
      </c>
      <c r="AW390" s="6">
        <f t="shared" si="325"/>
        <v>0.1670524967202007</v>
      </c>
      <c r="AX390" s="5">
        <f t="shared" si="326"/>
        <v>0.1957363850216651</v>
      </c>
      <c r="AY390" s="5">
        <v>1.8699999999999999E-4</v>
      </c>
      <c r="AZ390" s="5">
        <v>0.18060646999999999</v>
      </c>
      <c r="BA390" s="10">
        <f t="shared" si="327"/>
        <v>39.17821390374332</v>
      </c>
      <c r="BB390" s="10">
        <f t="shared" si="328"/>
        <v>0.12802872231016044</v>
      </c>
      <c r="BC390" s="5">
        <f t="shared" si="329"/>
        <v>99.546442504675198</v>
      </c>
      <c r="BD390" s="5">
        <f t="shared" si="332"/>
        <v>99.546442504675198</v>
      </c>
      <c r="BE390" s="5">
        <f t="shared" si="330"/>
        <v>8.3772829520809022</v>
      </c>
    </row>
    <row r="391" spans="5:57">
      <c r="E391" s="3"/>
      <c r="F391" s="3"/>
      <c r="G391" s="5">
        <v>32768</v>
      </c>
      <c r="H391" s="5">
        <v>524288</v>
      </c>
      <c r="I391" s="5">
        <v>2971594</v>
      </c>
      <c r="J391" s="10">
        <f t="shared" si="297"/>
        <v>5943188</v>
      </c>
      <c r="K391" s="5">
        <v>385.98843399999998</v>
      </c>
      <c r="L391" s="10">
        <f t="shared" si="298"/>
        <v>3087.9074719999999</v>
      </c>
      <c r="M391" s="5">
        <f t="shared" si="299"/>
        <v>46.144888000000002</v>
      </c>
      <c r="N391" s="5">
        <f t="shared" si="300"/>
        <v>13107200</v>
      </c>
      <c r="O391" s="11">
        <f t="shared" si="301"/>
        <v>1924.6651831023519</v>
      </c>
      <c r="P391" s="11">
        <f t="shared" si="334"/>
        <v>1.3333333333333333</v>
      </c>
      <c r="Q391" s="6">
        <f t="shared" si="302"/>
        <v>2.4388896409803637E-4</v>
      </c>
      <c r="R391" s="6">
        <f t="shared" si="303"/>
        <v>5.3206275185622054E-7</v>
      </c>
      <c r="S391" s="5">
        <f t="shared" si="304"/>
        <v>2.4442102684989257E-4</v>
      </c>
      <c r="T391" s="5">
        <f t="shared" si="305"/>
        <v>2.4388896409803637E-4</v>
      </c>
      <c r="U391" s="6">
        <f t="shared" si="306"/>
        <v>0</v>
      </c>
      <c r="V391" s="6">
        <f t="shared" si="307"/>
        <v>3.7743892225916055E-5</v>
      </c>
      <c r="W391" s="6">
        <f t="shared" si="308"/>
        <v>0.35660105133786535</v>
      </c>
      <c r="X391" s="5">
        <f t="shared" si="309"/>
        <v>0.35663879523009129</v>
      </c>
      <c r="Y391" s="5">
        <v>3.9800000000000002E-4</v>
      </c>
      <c r="Z391" s="5">
        <v>0.38597316363643602</v>
      </c>
      <c r="AA391" s="10">
        <f t="shared" si="310"/>
        <v>14.932633165829145</v>
      </c>
      <c r="AB391" s="10">
        <f t="shared" si="311"/>
        <v>6.206849189949748E-2</v>
      </c>
      <c r="AC391" s="5">
        <f t="shared" si="312"/>
        <v>38.721365804513482</v>
      </c>
      <c r="AD391" s="5">
        <f t="shared" si="331"/>
        <v>38.587681696006896</v>
      </c>
      <c r="AE391" s="5">
        <f t="shared" si="313"/>
        <v>7.60010569905217</v>
      </c>
      <c r="AG391" s="5">
        <v>32768</v>
      </c>
      <c r="AH391" s="5">
        <v>524288</v>
      </c>
      <c r="AI391" s="5">
        <v>2971594</v>
      </c>
      <c r="AJ391" s="10">
        <f t="shared" si="314"/>
        <v>5943188</v>
      </c>
      <c r="AK391" s="5">
        <v>388.86596700000001</v>
      </c>
      <c r="AL391" s="10">
        <f t="shared" si="315"/>
        <v>3110.9277360000001</v>
      </c>
      <c r="AM391" s="5">
        <f t="shared" si="316"/>
        <v>46.144888000000002</v>
      </c>
      <c r="AN391" s="5">
        <f t="shared" si="317"/>
        <v>13107200</v>
      </c>
      <c r="AO391" s="11">
        <f t="shared" si="318"/>
        <v>1910.4230327258235</v>
      </c>
      <c r="AP391" s="11">
        <f t="shared" si="335"/>
        <v>1.3333333333333333</v>
      </c>
      <c r="AQ391" s="6">
        <f t="shared" si="319"/>
        <v>0</v>
      </c>
      <c r="AR391" s="6">
        <f t="shared" si="320"/>
        <v>8.8166752998339934E-7</v>
      </c>
      <c r="AS391" s="5">
        <f t="shared" si="321"/>
        <v>8.8166752998339934E-7</v>
      </c>
      <c r="AT391" s="5">
        <f t="shared" si="322"/>
        <v>8.8166752998339934E-7</v>
      </c>
      <c r="AU391" s="6">
        <f t="shared" si="323"/>
        <v>2.3252053782672297E-2</v>
      </c>
      <c r="AV391" s="6">
        <f t="shared" si="324"/>
        <v>2.1271446073851688E-5</v>
      </c>
      <c r="AW391" s="6">
        <f t="shared" si="325"/>
        <v>0.41003794649503811</v>
      </c>
      <c r="AX391" s="5">
        <f t="shared" si="326"/>
        <v>0.43331127172378425</v>
      </c>
      <c r="AY391" s="5">
        <v>4.5899999999999999E-4</v>
      </c>
      <c r="AZ391" s="5">
        <v>0.44328454615405799</v>
      </c>
      <c r="BA391" s="10">
        <f t="shared" si="327"/>
        <v>12.948122004357298</v>
      </c>
      <c r="BB391" s="10">
        <f t="shared" si="328"/>
        <v>5.4220962718954248E-2</v>
      </c>
      <c r="BC391" s="5">
        <f t="shared" si="329"/>
        <v>99.807915570809726</v>
      </c>
      <c r="BD391" s="5">
        <f t="shared" si="332"/>
        <v>99.807915570809726</v>
      </c>
      <c r="BE391" s="5">
        <f t="shared" si="330"/>
        <v>2.2498583622645962</v>
      </c>
    </row>
    <row r="392" spans="5:57">
      <c r="E392" s="3"/>
      <c r="F392" s="3"/>
      <c r="G392" s="5">
        <v>32768</v>
      </c>
      <c r="H392" s="5">
        <v>400727</v>
      </c>
      <c r="I392" s="5">
        <v>3200440</v>
      </c>
      <c r="J392" s="10">
        <f t="shared" si="297"/>
        <v>6400880</v>
      </c>
      <c r="K392" s="5">
        <v>187.892212</v>
      </c>
      <c r="L392" s="10">
        <f t="shared" si="298"/>
        <v>1503.137696</v>
      </c>
      <c r="M392" s="5">
        <f t="shared" si="299"/>
        <v>46.419820000000001</v>
      </c>
      <c r="N392" s="5">
        <f t="shared" si="300"/>
        <v>13107200</v>
      </c>
      <c r="O392" s="11">
        <f t="shared" si="301"/>
        <v>4258.3457370761062</v>
      </c>
      <c r="P392" s="11">
        <f t="shared" si="334"/>
        <v>1.3333333333333333</v>
      </c>
      <c r="Q392" s="6">
        <f t="shared" si="302"/>
        <v>2.6267114426059535E-4</v>
      </c>
      <c r="R392" s="6">
        <f t="shared" si="303"/>
        <v>2.589985568559093E-7</v>
      </c>
      <c r="S392" s="5">
        <f t="shared" si="304"/>
        <v>2.6293014281745126E-4</v>
      </c>
      <c r="T392" s="5">
        <f t="shared" si="305"/>
        <v>2.6267114426059535E-4</v>
      </c>
      <c r="U392" s="6">
        <f t="shared" si="306"/>
        <v>0</v>
      </c>
      <c r="V392" s="6">
        <f t="shared" si="307"/>
        <v>1.8373046379459577E-5</v>
      </c>
      <c r="W392" s="6">
        <f t="shared" si="308"/>
        <v>0.36556087674836446</v>
      </c>
      <c r="X392" s="5">
        <f t="shared" si="309"/>
        <v>0.36557924979474393</v>
      </c>
      <c r="Y392" s="5">
        <v>4.08E-4</v>
      </c>
      <c r="Z392" s="5">
        <v>0.39264065454564001</v>
      </c>
      <c r="AA392" s="10">
        <f t="shared" si="310"/>
        <v>15.688431372549019</v>
      </c>
      <c r="AB392" s="10">
        <f t="shared" si="311"/>
        <v>2.9473288156862745E-2</v>
      </c>
      <c r="AC392" s="5">
        <f t="shared" si="312"/>
        <v>35.619817583187412</v>
      </c>
      <c r="AD392" s="5">
        <f t="shared" si="331"/>
        <v>35.556337544742341</v>
      </c>
      <c r="AE392" s="5">
        <f t="shared" si="313"/>
        <v>6.8921555721761107</v>
      </c>
      <c r="AG392" s="5">
        <v>32768</v>
      </c>
      <c r="AH392" s="5">
        <v>400727</v>
      </c>
      <c r="AI392" s="5">
        <v>3200440</v>
      </c>
      <c r="AJ392" s="10">
        <f t="shared" si="314"/>
        <v>6400880</v>
      </c>
      <c r="AK392" s="5">
        <v>159.95294200000001</v>
      </c>
      <c r="AL392" s="10">
        <f t="shared" si="315"/>
        <v>1279.6235360000001</v>
      </c>
      <c r="AM392" s="5">
        <f t="shared" si="316"/>
        <v>46.419820000000001</v>
      </c>
      <c r="AN392" s="5">
        <f t="shared" si="317"/>
        <v>13107200</v>
      </c>
      <c r="AO392" s="11">
        <f t="shared" si="318"/>
        <v>5002.1586973998892</v>
      </c>
      <c r="AP392" s="11">
        <f t="shared" si="335"/>
        <v>1.3333333333333333</v>
      </c>
      <c r="AQ392" s="6">
        <f t="shared" si="319"/>
        <v>0</v>
      </c>
      <c r="AR392" s="6">
        <f t="shared" si="320"/>
        <v>3.6265790080497824E-7</v>
      </c>
      <c r="AS392" s="5">
        <f t="shared" si="321"/>
        <v>3.6265790080497824E-7</v>
      </c>
      <c r="AT392" s="5">
        <f t="shared" si="322"/>
        <v>3.6265790080497824E-7</v>
      </c>
      <c r="AU392" s="6">
        <f t="shared" si="323"/>
        <v>2.5042722191596742E-2</v>
      </c>
      <c r="AV392" s="6">
        <f t="shared" si="324"/>
        <v>8.7496224119477301E-6</v>
      </c>
      <c r="AW392" s="6">
        <f t="shared" si="325"/>
        <v>0.40646463105717284</v>
      </c>
      <c r="AX392" s="5">
        <f t="shared" si="326"/>
        <v>0.43151610287118153</v>
      </c>
      <c r="AY392" s="5">
        <v>4.55E-4</v>
      </c>
      <c r="AZ392" s="5">
        <v>0.43969450000020999</v>
      </c>
      <c r="BA392" s="10">
        <f t="shared" si="327"/>
        <v>14.067868131868131</v>
      </c>
      <c r="BB392" s="10">
        <f t="shared" si="328"/>
        <v>2.2498875358241761E-2</v>
      </c>
      <c r="BC392" s="5">
        <f t="shared" si="329"/>
        <v>99.920294966856048</v>
      </c>
      <c r="BD392" s="5">
        <f t="shared" si="332"/>
        <v>99.920294966856048</v>
      </c>
      <c r="BE392" s="5">
        <f t="shared" si="330"/>
        <v>1.8600180645936104</v>
      </c>
    </row>
    <row r="393" spans="5:57">
      <c r="E393" s="3"/>
      <c r="F393" s="3"/>
      <c r="G393" s="5">
        <v>32768</v>
      </c>
      <c r="H393" s="5">
        <v>146689</v>
      </c>
      <c r="I393" s="5">
        <v>3636649</v>
      </c>
      <c r="J393" s="10">
        <f t="shared" si="297"/>
        <v>7273298</v>
      </c>
      <c r="K393" s="5">
        <v>349.86654700000003</v>
      </c>
      <c r="L393" s="10">
        <f t="shared" si="298"/>
        <v>2798.9323760000002</v>
      </c>
      <c r="M393" s="5">
        <f t="shared" si="299"/>
        <v>46.573568000000002</v>
      </c>
      <c r="N393" s="5">
        <f t="shared" si="300"/>
        <v>13107200</v>
      </c>
      <c r="O393" s="11">
        <f t="shared" si="301"/>
        <v>2598.5972588571035</v>
      </c>
      <c r="P393" s="11">
        <f t="shared" si="334"/>
        <v>1.3333333333333333</v>
      </c>
      <c r="Q393" s="6">
        <f t="shared" si="302"/>
        <v>2.9847232071344868E-4</v>
      </c>
      <c r="R393" s="6">
        <f t="shared" si="303"/>
        <v>4.8227081793661657E-7</v>
      </c>
      <c r="S393" s="5">
        <f t="shared" si="304"/>
        <v>2.9895459153138527E-4</v>
      </c>
      <c r="T393" s="5">
        <f t="shared" si="305"/>
        <v>2.9847232071344868E-4</v>
      </c>
      <c r="U393" s="6">
        <f t="shared" si="306"/>
        <v>0</v>
      </c>
      <c r="V393" s="6">
        <f t="shared" si="307"/>
        <v>3.4211712269651573E-5</v>
      </c>
      <c r="W393" s="6">
        <f t="shared" si="308"/>
        <v>0.36556087674836446</v>
      </c>
      <c r="X393" s="5">
        <f t="shared" si="309"/>
        <v>0.3655950884606341</v>
      </c>
      <c r="Y393" s="5">
        <v>4.08E-4</v>
      </c>
      <c r="Z393" s="5">
        <v>0.38412087272738399</v>
      </c>
      <c r="AA393" s="10">
        <f t="shared" si="310"/>
        <v>17.826710784313725</v>
      </c>
      <c r="AB393" s="10">
        <f t="shared" si="311"/>
        <v>5.4881026980392156E-2</v>
      </c>
      <c r="AC393" s="5">
        <f t="shared" si="312"/>
        <v>26.845019432978269</v>
      </c>
      <c r="AD393" s="5">
        <f t="shared" si="331"/>
        <v>26.72681580113106</v>
      </c>
      <c r="AE393" s="5">
        <f t="shared" si="313"/>
        <v>4.8229048672129569</v>
      </c>
      <c r="AG393" s="5">
        <v>32768</v>
      </c>
      <c r="AH393" s="5">
        <v>146689</v>
      </c>
      <c r="AI393" s="5">
        <v>3636649</v>
      </c>
      <c r="AJ393" s="10">
        <f t="shared" si="314"/>
        <v>7273298</v>
      </c>
      <c r="AK393" s="5">
        <v>331.84548999999998</v>
      </c>
      <c r="AL393" s="10">
        <f t="shared" si="315"/>
        <v>2654.7639199999999</v>
      </c>
      <c r="AM393" s="5">
        <f t="shared" si="316"/>
        <v>46.573568000000002</v>
      </c>
      <c r="AN393" s="5">
        <f t="shared" si="317"/>
        <v>13107200</v>
      </c>
      <c r="AO393" s="11">
        <f t="shared" si="318"/>
        <v>2739.7155525603198</v>
      </c>
      <c r="AP393" s="11">
        <f t="shared" si="335"/>
        <v>1.3333333333333333</v>
      </c>
      <c r="AQ393" s="6">
        <f t="shared" si="319"/>
        <v>0</v>
      </c>
      <c r="AR393" s="6">
        <f t="shared" si="320"/>
        <v>7.5238621615974646E-7</v>
      </c>
      <c r="AS393" s="5">
        <f t="shared" si="321"/>
        <v>7.5238621615974646E-7</v>
      </c>
      <c r="AT393" s="5">
        <f t="shared" si="322"/>
        <v>7.5238621615974646E-7</v>
      </c>
      <c r="AU393" s="6">
        <f t="shared" si="323"/>
        <v>2.8455959372882509E-2</v>
      </c>
      <c r="AV393" s="6">
        <f t="shared" si="324"/>
        <v>1.8152355938584588E-5</v>
      </c>
      <c r="AW393" s="6">
        <f t="shared" si="325"/>
        <v>0.36983814781905394</v>
      </c>
      <c r="AX393" s="5">
        <f t="shared" si="326"/>
        <v>0.39831225954787502</v>
      </c>
      <c r="AY393" s="5">
        <v>4.1399999999999998E-4</v>
      </c>
      <c r="AZ393" s="5">
        <v>0.39062029090897799</v>
      </c>
      <c r="BA393" s="10">
        <f t="shared" si="327"/>
        <v>17.568352657004834</v>
      </c>
      <c r="BB393" s="10">
        <f t="shared" si="328"/>
        <v>5.1299785893719807E-2</v>
      </c>
      <c r="BC393" s="5">
        <f t="shared" si="329"/>
        <v>99.818264198995223</v>
      </c>
      <c r="BD393" s="5">
        <f t="shared" si="332"/>
        <v>99.818264198995223</v>
      </c>
      <c r="BE393" s="5">
        <f t="shared" si="330"/>
        <v>1.969167710412006</v>
      </c>
    </row>
    <row r="394" spans="5:57">
      <c r="E394" s="3"/>
      <c r="F394" s="3"/>
      <c r="G394" s="5">
        <v>65536</v>
      </c>
      <c r="H394" s="5">
        <v>90449</v>
      </c>
      <c r="I394" s="5">
        <v>3753461</v>
      </c>
      <c r="J394" s="10">
        <f t="shared" si="297"/>
        <v>7506922</v>
      </c>
      <c r="K394" s="5">
        <v>407.07601899999997</v>
      </c>
      <c r="L394" s="10">
        <f t="shared" si="298"/>
        <v>3256.6081519999998</v>
      </c>
      <c r="M394" s="5">
        <f t="shared" si="299"/>
        <v>46.850512000000002</v>
      </c>
      <c r="N394" s="5">
        <f t="shared" si="300"/>
        <v>13107200</v>
      </c>
      <c r="O394" s="11">
        <f t="shared" si="301"/>
        <v>2305.1351742731867</v>
      </c>
      <c r="P394" s="11">
        <f t="shared" si="334"/>
        <v>1.3333333333333333</v>
      </c>
      <c r="Q394" s="6">
        <f t="shared" si="302"/>
        <v>3.0805948426076366E-4</v>
      </c>
      <c r="R394" s="6">
        <f t="shared" si="303"/>
        <v>5.6113076922873588E-7</v>
      </c>
      <c r="S394" s="5">
        <f t="shared" si="304"/>
        <v>3.0862061502999238E-4</v>
      </c>
      <c r="T394" s="5">
        <f t="shared" si="305"/>
        <v>3.0805948426076366E-4</v>
      </c>
      <c r="U394" s="6">
        <f t="shared" si="306"/>
        <v>0</v>
      </c>
      <c r="V394" s="6">
        <f t="shared" si="307"/>
        <v>3.980594244668729E-5</v>
      </c>
      <c r="W394" s="6">
        <f t="shared" si="308"/>
        <v>0.17202864788158329</v>
      </c>
      <c r="X394" s="5">
        <f t="shared" si="309"/>
        <v>0.17206845382402997</v>
      </c>
      <c r="Y394" s="5">
        <v>1.92E-4</v>
      </c>
      <c r="Z394" s="5">
        <v>0.18887389090905599</v>
      </c>
      <c r="AA394" s="10">
        <f t="shared" si="310"/>
        <v>39.098552083333338</v>
      </c>
      <c r="AB394" s="10">
        <f t="shared" si="311"/>
        <v>0.13569200633333331</v>
      </c>
      <c r="AC394" s="5">
        <f t="shared" si="312"/>
        <v>60.447648052481071</v>
      </c>
      <c r="AD394" s="5">
        <f t="shared" si="331"/>
        <v>60.739903661454363</v>
      </c>
      <c r="AE394" s="5">
        <f t="shared" si="313"/>
        <v>8.8977025909409306</v>
      </c>
      <c r="AG394" s="5">
        <v>65536</v>
      </c>
      <c r="AH394" s="5">
        <v>90449</v>
      </c>
      <c r="AI394" s="5">
        <v>3753461</v>
      </c>
      <c r="AJ394" s="10">
        <f t="shared" si="314"/>
        <v>7506922</v>
      </c>
      <c r="AK394" s="5">
        <v>369.61082499999998</v>
      </c>
      <c r="AL394" s="10">
        <f t="shared" si="315"/>
        <v>2956.8865999999998</v>
      </c>
      <c r="AM394" s="5">
        <f t="shared" si="316"/>
        <v>46.850512000000002</v>
      </c>
      <c r="AN394" s="5">
        <f t="shared" si="317"/>
        <v>13107200</v>
      </c>
      <c r="AO394" s="11">
        <f t="shared" si="318"/>
        <v>2538.7926611727348</v>
      </c>
      <c r="AP394" s="11">
        <f t="shared" si="335"/>
        <v>1.3333333333333333</v>
      </c>
      <c r="AQ394" s="6">
        <f t="shared" si="319"/>
        <v>0</v>
      </c>
      <c r="AR394" s="6">
        <f t="shared" si="320"/>
        <v>8.3801075637168442E-7</v>
      </c>
      <c r="AS394" s="5">
        <f t="shared" si="321"/>
        <v>8.3801075637168442E-7</v>
      </c>
      <c r="AT394" s="5">
        <f t="shared" si="322"/>
        <v>8.3801075637168442E-7</v>
      </c>
      <c r="AU394" s="6">
        <f t="shared" si="323"/>
        <v>2.936998696429019E-2</v>
      </c>
      <c r="AV394" s="6">
        <f t="shared" si="324"/>
        <v>2.0218166153633422E-5</v>
      </c>
      <c r="AW394" s="6">
        <f t="shared" si="325"/>
        <v>0.16883915443913333</v>
      </c>
      <c r="AX394" s="5">
        <f t="shared" si="326"/>
        <v>0.19822935956957716</v>
      </c>
      <c r="AY394" s="5">
        <v>1.8900000000000001E-4</v>
      </c>
      <c r="AZ394" s="5">
        <v>0.18702495</v>
      </c>
      <c r="BA394" s="10">
        <f t="shared" si="327"/>
        <v>39.719164021164019</v>
      </c>
      <c r="BB394" s="10">
        <f t="shared" si="328"/>
        <v>0.12515922116402114</v>
      </c>
      <c r="BC394" s="5">
        <f t="shared" si="329"/>
        <v>99.556608065411808</v>
      </c>
      <c r="BD394" s="5">
        <f t="shared" si="332"/>
        <v>99.556608065411808</v>
      </c>
      <c r="BE394" s="5">
        <f t="shared" si="330"/>
        <v>5.9908635556791552</v>
      </c>
    </row>
    <row r="395" spans="5:57">
      <c r="E395" s="3"/>
      <c r="F395" s="3"/>
      <c r="G395" s="5">
        <v>65536</v>
      </c>
      <c r="H395" s="5">
        <v>67173</v>
      </c>
      <c r="I395" s="5">
        <v>3833077</v>
      </c>
      <c r="J395" s="10">
        <f t="shared" si="297"/>
        <v>7666154</v>
      </c>
      <c r="K395" s="5">
        <v>509.69325300000003</v>
      </c>
      <c r="L395" s="10">
        <f t="shared" si="298"/>
        <v>4077.5460240000002</v>
      </c>
      <c r="M395" s="5">
        <f t="shared" si="299"/>
        <v>47.340384</v>
      </c>
      <c r="N395" s="5">
        <f t="shared" si="300"/>
        <v>13107200</v>
      </c>
      <c r="O395" s="11">
        <f t="shared" si="301"/>
        <v>1880.090121577497</v>
      </c>
      <c r="P395" s="11">
        <f t="shared" si="334"/>
        <v>1.3333333333333333</v>
      </c>
      <c r="Q395" s="6">
        <f t="shared" si="302"/>
        <v>3.14593843855523E-4</v>
      </c>
      <c r="R395" s="6">
        <f t="shared" si="303"/>
        <v>7.025826965419614E-7</v>
      </c>
      <c r="S395" s="5">
        <f t="shared" si="304"/>
        <v>3.1529642655206495E-4</v>
      </c>
      <c r="T395" s="5">
        <f t="shared" si="305"/>
        <v>3.14593843855523E-4</v>
      </c>
      <c r="U395" s="6">
        <f t="shared" si="306"/>
        <v>0</v>
      </c>
      <c r="V395" s="6">
        <f t="shared" si="307"/>
        <v>4.9840372184593926E-5</v>
      </c>
      <c r="W395" s="6">
        <f t="shared" si="308"/>
        <v>0.23205947813192745</v>
      </c>
      <c r="X395" s="5">
        <f t="shared" si="309"/>
        <v>0.23210931850411204</v>
      </c>
      <c r="Y395" s="5">
        <v>2.5900000000000001E-4</v>
      </c>
      <c r="Z395" s="5">
        <v>0.24555099333324701</v>
      </c>
      <c r="AA395" s="10">
        <f t="shared" si="310"/>
        <v>29.599050193050193</v>
      </c>
      <c r="AB395" s="10">
        <f t="shared" si="311"/>
        <v>0.12594736753667954</v>
      </c>
      <c r="AC395" s="5">
        <f t="shared" si="312"/>
        <v>21.464804577422004</v>
      </c>
      <c r="AD395" s="5">
        <f t="shared" si="331"/>
        <v>21.736072027824303</v>
      </c>
      <c r="AE395" s="5">
        <f t="shared" si="313"/>
        <v>5.4740869286131293</v>
      </c>
      <c r="AG395" s="5">
        <v>65536</v>
      </c>
      <c r="AH395" s="5">
        <v>67173</v>
      </c>
      <c r="AI395" s="5">
        <v>3833077</v>
      </c>
      <c r="AJ395" s="10">
        <f t="shared" si="314"/>
        <v>7666154</v>
      </c>
      <c r="AK395" s="5">
        <v>424.257339</v>
      </c>
      <c r="AL395" s="10">
        <f t="shared" si="315"/>
        <v>3394.058712</v>
      </c>
      <c r="AM395" s="5">
        <f t="shared" si="316"/>
        <v>47.340384</v>
      </c>
      <c r="AN395" s="5">
        <f t="shared" si="317"/>
        <v>13107200</v>
      </c>
      <c r="AO395" s="11">
        <f t="shared" si="318"/>
        <v>2258.6981105823606</v>
      </c>
      <c r="AP395" s="11">
        <f t="shared" si="335"/>
        <v>1.3333333333333333</v>
      </c>
      <c r="AQ395" s="6">
        <f t="shared" si="319"/>
        <v>0</v>
      </c>
      <c r="AR395" s="6">
        <f t="shared" si="320"/>
        <v>9.6190963441513959E-7</v>
      </c>
      <c r="AS395" s="5">
        <f t="shared" si="321"/>
        <v>9.6190963441513959E-7</v>
      </c>
      <c r="AT395" s="5">
        <f t="shared" si="322"/>
        <v>9.6190963441513959E-7</v>
      </c>
      <c r="AU395" s="6">
        <f t="shared" si="323"/>
        <v>2.9992964233042665E-2</v>
      </c>
      <c r="AV395" s="6">
        <f t="shared" si="324"/>
        <v>2.3207397596648804E-5</v>
      </c>
      <c r="AW395" s="6">
        <f t="shared" si="325"/>
        <v>0.23315883232070794</v>
      </c>
      <c r="AX395" s="5">
        <f t="shared" si="326"/>
        <v>0.26317500395134724</v>
      </c>
      <c r="AY395" s="5">
        <v>2.61E-4</v>
      </c>
      <c r="AZ395" s="5">
        <v>0.25131864000008697</v>
      </c>
      <c r="BA395" s="10">
        <f t="shared" si="327"/>
        <v>29.37223754789272</v>
      </c>
      <c r="BB395" s="10">
        <f t="shared" si="328"/>
        <v>0.10403245094252873</v>
      </c>
      <c r="BC395" s="5">
        <f t="shared" si="329"/>
        <v>99.631452247350509</v>
      </c>
      <c r="BD395" s="5">
        <f t="shared" si="332"/>
        <v>99.631452247350509</v>
      </c>
      <c r="BE395" s="5">
        <f t="shared" si="330"/>
        <v>4.7176619892802902</v>
      </c>
    </row>
    <row r="396" spans="5:57">
      <c r="E396" s="3"/>
      <c r="F396" s="3"/>
      <c r="G396" s="5">
        <v>32768</v>
      </c>
      <c r="H396" s="5">
        <v>113076</v>
      </c>
      <c r="I396" s="5">
        <v>3805068</v>
      </c>
      <c r="J396" s="10">
        <f t="shared" si="297"/>
        <v>7610136</v>
      </c>
      <c r="K396" s="5">
        <v>275.12393200000002</v>
      </c>
      <c r="L396" s="10">
        <f t="shared" si="298"/>
        <v>2200.9914560000002</v>
      </c>
      <c r="M396" s="5">
        <f t="shared" si="299"/>
        <v>47.922336000000001</v>
      </c>
      <c r="N396" s="5">
        <f t="shared" si="300"/>
        <v>13107200</v>
      </c>
      <c r="O396" s="11">
        <f t="shared" si="301"/>
        <v>3457.5945214391595</v>
      </c>
      <c r="P396" s="11">
        <f t="shared" si="334"/>
        <v>1.3333333333333333</v>
      </c>
      <c r="Q396" s="6">
        <f t="shared" si="302"/>
        <v>3.1229504866498825E-4</v>
      </c>
      <c r="R396" s="6">
        <f t="shared" si="303"/>
        <v>3.7924244217489617E-7</v>
      </c>
      <c r="S396" s="5">
        <f t="shared" si="304"/>
        <v>3.1267429110716315E-4</v>
      </c>
      <c r="T396" s="5">
        <f t="shared" si="305"/>
        <v>3.1229504866498825E-4</v>
      </c>
      <c r="U396" s="6">
        <f t="shared" si="306"/>
        <v>0</v>
      </c>
      <c r="V396" s="6">
        <f t="shared" si="307"/>
        <v>2.690300310443566E-5</v>
      </c>
      <c r="W396" s="6">
        <f t="shared" si="308"/>
        <v>0.29657022108752118</v>
      </c>
      <c r="X396" s="5">
        <f t="shared" si="309"/>
        <v>0.29659712409062561</v>
      </c>
      <c r="Y396" s="5">
        <v>3.3100000000000002E-4</v>
      </c>
      <c r="Z396" s="5">
        <v>0.31547242222225902</v>
      </c>
      <c r="AA396" s="10">
        <f t="shared" si="310"/>
        <v>22.991347432024167</v>
      </c>
      <c r="AB396" s="10">
        <f t="shared" si="311"/>
        <v>5.3196168120845919E-2</v>
      </c>
      <c r="AC396" s="5">
        <f t="shared" si="312"/>
        <v>5.6510426993993272</v>
      </c>
      <c r="AD396" s="5">
        <f t="shared" si="331"/>
        <v>5.5364679434552482</v>
      </c>
      <c r="AE396" s="5">
        <f t="shared" si="313"/>
        <v>5.9831848370997207</v>
      </c>
      <c r="AG396" s="5">
        <v>32768</v>
      </c>
      <c r="AH396" s="5">
        <v>113076</v>
      </c>
      <c r="AI396" s="5">
        <v>3805068</v>
      </c>
      <c r="AJ396" s="10">
        <f t="shared" si="314"/>
        <v>7610136</v>
      </c>
      <c r="AK396" s="5">
        <v>244.10446200000001</v>
      </c>
      <c r="AL396" s="10">
        <f t="shared" si="315"/>
        <v>1952.8356960000001</v>
      </c>
      <c r="AM396" s="5">
        <f t="shared" si="316"/>
        <v>47.922336000000001</v>
      </c>
      <c r="AN396" s="5">
        <f t="shared" si="317"/>
        <v>13107200</v>
      </c>
      <c r="AO396" s="11">
        <f t="shared" si="318"/>
        <v>3896.966864948171</v>
      </c>
      <c r="AP396" s="11"/>
      <c r="AQ396" s="6">
        <f t="shared" si="319"/>
        <v>0</v>
      </c>
      <c r="AR396" s="6">
        <f t="shared" si="320"/>
        <v>5.5345285093942554E-7</v>
      </c>
      <c r="AS396" s="5">
        <f t="shared" si="321"/>
        <v>5.5345285093942554E-7</v>
      </c>
      <c r="AT396" s="5">
        <f t="shared" si="322"/>
        <v>5.5345285093942554E-7</v>
      </c>
      <c r="AU396" s="6">
        <f t="shared" si="323"/>
        <v>2.9773800116276086E-2</v>
      </c>
      <c r="AV396" s="6">
        <f t="shared" si="324"/>
        <v>1.3352813926808818E-5</v>
      </c>
      <c r="AW396" s="6">
        <f t="shared" si="325"/>
        <v>0.30283848335908042</v>
      </c>
      <c r="AX396" s="5">
        <f t="shared" si="326"/>
        <v>0.33262563628928332</v>
      </c>
      <c r="AY396" s="5">
        <v>3.39E-4</v>
      </c>
      <c r="AZ396" s="5">
        <v>0.326080333333371</v>
      </c>
      <c r="BA396" s="10">
        <f t="shared" si="327"/>
        <v>22.448778761061948</v>
      </c>
      <c r="BB396" s="10">
        <f t="shared" si="328"/>
        <v>4.6084618194690265E-2</v>
      </c>
      <c r="BC396" s="5">
        <f t="shared" si="329"/>
        <v>99.836739571994258</v>
      </c>
      <c r="BD396" s="5">
        <f t="shared" si="332"/>
        <v>99.836739571994258</v>
      </c>
      <c r="BE396" s="5">
        <f t="shared" si="330"/>
        <v>2.0072670096361431</v>
      </c>
    </row>
    <row r="397" spans="5:57">
      <c r="E397" s="3"/>
      <c r="F397" s="3"/>
      <c r="G397" s="5">
        <v>32768</v>
      </c>
      <c r="H397" s="5">
        <v>113076</v>
      </c>
      <c r="I397" s="5">
        <v>3805068</v>
      </c>
      <c r="J397" s="10">
        <f t="shared" si="297"/>
        <v>7610136</v>
      </c>
      <c r="K397" s="5">
        <v>266.75155599999999</v>
      </c>
      <c r="L397" s="10">
        <f t="shared" si="298"/>
        <v>2134.0124479999999</v>
      </c>
      <c r="M397" s="5">
        <f t="shared" si="299"/>
        <v>47.922336000000001</v>
      </c>
      <c r="N397" s="5">
        <f t="shared" si="300"/>
        <v>13107200</v>
      </c>
      <c r="O397" s="11">
        <f t="shared" si="301"/>
        <v>3566.1160304534455</v>
      </c>
      <c r="P397" s="11">
        <f t="shared" si="334"/>
        <v>1.3333333333333333</v>
      </c>
      <c r="Q397" s="6">
        <f t="shared" si="302"/>
        <v>3.1229504866498825E-4</v>
      </c>
      <c r="R397" s="6">
        <f t="shared" si="303"/>
        <v>3.6770160565818594E-7</v>
      </c>
      <c r="S397" s="5">
        <f t="shared" si="304"/>
        <v>3.1266275027064646E-4</v>
      </c>
      <c r="T397" s="5">
        <f t="shared" si="305"/>
        <v>3.1229504866498825E-4</v>
      </c>
      <c r="U397" s="6">
        <f t="shared" si="306"/>
        <v>0</v>
      </c>
      <c r="V397" s="6">
        <f t="shared" si="307"/>
        <v>2.6084310030801107E-5</v>
      </c>
      <c r="W397" s="6">
        <f t="shared" si="308"/>
        <v>0.29657022108752118</v>
      </c>
      <c r="X397" s="5">
        <f t="shared" si="309"/>
        <v>0.296596305397552</v>
      </c>
      <c r="Y397" s="5">
        <v>3.3100000000000002E-4</v>
      </c>
      <c r="Z397" s="5">
        <v>0.31567056250000003</v>
      </c>
      <c r="AA397" s="10">
        <f t="shared" si="310"/>
        <v>22.991347432024167</v>
      </c>
      <c r="AB397" s="10">
        <f t="shared" si="311"/>
        <v>5.1577340132930513E-2</v>
      </c>
      <c r="AC397" s="5">
        <f t="shared" si="312"/>
        <v>5.6510426993993272</v>
      </c>
      <c r="AD397" s="5">
        <f t="shared" si="331"/>
        <v>5.5399546010131617</v>
      </c>
      <c r="AE397" s="5">
        <f t="shared" si="313"/>
        <v>6.0424567154398607</v>
      </c>
      <c r="AG397" s="5">
        <v>32768</v>
      </c>
      <c r="AH397" s="5">
        <v>113076</v>
      </c>
      <c r="AI397" s="5">
        <v>3805068</v>
      </c>
      <c r="AJ397" s="10">
        <f t="shared" si="314"/>
        <v>7610136</v>
      </c>
      <c r="AK397" s="5">
        <v>242.11679100000001</v>
      </c>
      <c r="AL397" s="10">
        <f t="shared" si="315"/>
        <v>1936.9343280000001</v>
      </c>
      <c r="AM397" s="5">
        <f t="shared" si="316"/>
        <v>47.922336000000001</v>
      </c>
      <c r="AN397" s="5">
        <f t="shared" si="317"/>
        <v>13107200</v>
      </c>
      <c r="AO397" s="11">
        <f t="shared" si="318"/>
        <v>3928.9592269542345</v>
      </c>
      <c r="AP397" s="11">
        <f t="shared" ref="AP397:AP417" si="336">4/3</f>
        <v>1.3333333333333333</v>
      </c>
      <c r="AQ397" s="6">
        <f t="shared" si="319"/>
        <v>0</v>
      </c>
      <c r="AR397" s="6">
        <f t="shared" si="320"/>
        <v>5.489462467886189E-7</v>
      </c>
      <c r="AS397" s="5">
        <f t="shared" si="321"/>
        <v>5.489462467886189E-7</v>
      </c>
      <c r="AT397" s="5">
        <f t="shared" si="322"/>
        <v>5.489462467886189E-7</v>
      </c>
      <c r="AU397" s="6">
        <f t="shared" si="323"/>
        <v>2.9773800116276086E-2</v>
      </c>
      <c r="AV397" s="6">
        <f t="shared" si="324"/>
        <v>1.3244085881474218E-5</v>
      </c>
      <c r="AW397" s="6">
        <f t="shared" si="325"/>
        <v>0.30283848335908042</v>
      </c>
      <c r="AX397" s="5">
        <f t="shared" si="326"/>
        <v>0.33262552756123798</v>
      </c>
      <c r="AY397" s="5">
        <v>3.39E-4</v>
      </c>
      <c r="AZ397" s="5">
        <v>0.32482226666674197</v>
      </c>
      <c r="BA397" s="10">
        <f t="shared" si="327"/>
        <v>22.448778761061948</v>
      </c>
      <c r="BB397" s="10">
        <f t="shared" si="328"/>
        <v>4.5709364672566366E-2</v>
      </c>
      <c r="BC397" s="5">
        <f t="shared" si="329"/>
        <v>99.838068953749669</v>
      </c>
      <c r="BD397" s="5">
        <f t="shared" si="332"/>
        <v>99.838068953749669</v>
      </c>
      <c r="BE397" s="5">
        <f t="shared" si="330"/>
        <v>2.4023171116227466</v>
      </c>
    </row>
    <row r="398" spans="5:57">
      <c r="E398" s="3"/>
      <c r="F398" s="3"/>
      <c r="G398" s="5">
        <v>32768</v>
      </c>
      <c r="H398" s="5">
        <v>113076</v>
      </c>
      <c r="I398" s="5">
        <v>3805068</v>
      </c>
      <c r="J398" s="10">
        <f t="shared" si="297"/>
        <v>7610136</v>
      </c>
      <c r="K398" s="5">
        <v>275.87393200000002</v>
      </c>
      <c r="L398" s="10">
        <f t="shared" si="298"/>
        <v>2206.9914560000002</v>
      </c>
      <c r="M398" s="5">
        <f t="shared" si="299"/>
        <v>47.922336000000001</v>
      </c>
      <c r="N398" s="5">
        <f t="shared" si="300"/>
        <v>13107200</v>
      </c>
      <c r="O398" s="11">
        <f t="shared" si="301"/>
        <v>3448.1945905639245</v>
      </c>
      <c r="P398" s="11">
        <f t="shared" si="334"/>
        <v>1.3333333333333333</v>
      </c>
      <c r="Q398" s="6">
        <f t="shared" si="302"/>
        <v>3.1229504866498825E-4</v>
      </c>
      <c r="R398" s="6">
        <f t="shared" si="303"/>
        <v>3.8027627383600796E-7</v>
      </c>
      <c r="S398" s="5">
        <f t="shared" si="304"/>
        <v>3.1267532493882427E-4</v>
      </c>
      <c r="T398" s="5">
        <f t="shared" si="305"/>
        <v>3.1229504866498825E-4</v>
      </c>
      <c r="U398" s="6">
        <f t="shared" si="306"/>
        <v>0</v>
      </c>
      <c r="V398" s="6">
        <f t="shared" si="307"/>
        <v>2.6976341880098139E-5</v>
      </c>
      <c r="W398" s="6">
        <f t="shared" si="308"/>
        <v>0.29567423854647129</v>
      </c>
      <c r="X398" s="5">
        <f t="shared" si="309"/>
        <v>0.29570121488835138</v>
      </c>
      <c r="Y398" s="5">
        <v>3.3E-4</v>
      </c>
      <c r="Z398" s="5">
        <v>0.31489699999989001</v>
      </c>
      <c r="AA398" s="10">
        <f t="shared" si="310"/>
        <v>23.061018181818181</v>
      </c>
      <c r="AB398" s="10">
        <f t="shared" si="311"/>
        <v>5.350282317575758E-2</v>
      </c>
      <c r="AC398" s="5">
        <f t="shared" si="312"/>
        <v>5.365136768185379</v>
      </c>
      <c r="AD398" s="5">
        <f t="shared" si="331"/>
        <v>5.2499015336896138</v>
      </c>
      <c r="AE398" s="5">
        <f t="shared" si="313"/>
        <v>6.0958932957587209</v>
      </c>
      <c r="AG398" s="5">
        <v>32768</v>
      </c>
      <c r="AH398" s="5">
        <v>113076</v>
      </c>
      <c r="AI398" s="5">
        <v>3805068</v>
      </c>
      <c r="AJ398" s="10">
        <f t="shared" si="314"/>
        <v>7610136</v>
      </c>
      <c r="AK398" s="5">
        <v>249.01968400000001</v>
      </c>
      <c r="AL398" s="10">
        <f t="shared" si="315"/>
        <v>1992.1574720000001</v>
      </c>
      <c r="AM398" s="5">
        <f t="shared" si="316"/>
        <v>47.922336000000001</v>
      </c>
      <c r="AN398" s="5">
        <f t="shared" si="317"/>
        <v>13107200</v>
      </c>
      <c r="AO398" s="11">
        <f t="shared" si="318"/>
        <v>3820.0474144043969</v>
      </c>
      <c r="AP398" s="11">
        <f t="shared" si="336"/>
        <v>1.3333333333333333</v>
      </c>
      <c r="AQ398" s="6">
        <f t="shared" si="319"/>
        <v>0</v>
      </c>
      <c r="AR398" s="6">
        <f t="shared" si="320"/>
        <v>5.6459702915973271E-7</v>
      </c>
      <c r="AS398" s="5">
        <f t="shared" si="321"/>
        <v>5.6459702915973271E-7</v>
      </c>
      <c r="AT398" s="5">
        <f t="shared" si="322"/>
        <v>5.6459702915973271E-7</v>
      </c>
      <c r="AU398" s="6">
        <f t="shared" si="323"/>
        <v>2.9773800116276086E-2</v>
      </c>
      <c r="AV398" s="6">
        <f t="shared" si="324"/>
        <v>1.3621682608016936E-5</v>
      </c>
      <c r="AW398" s="6">
        <f t="shared" si="325"/>
        <v>0.30283848335908042</v>
      </c>
      <c r="AX398" s="5">
        <f t="shared" si="326"/>
        <v>0.33262590515796453</v>
      </c>
      <c r="AY398" s="5">
        <v>3.39E-4</v>
      </c>
      <c r="AZ398" s="5">
        <v>0.32434013333348399</v>
      </c>
      <c r="BA398" s="10">
        <f t="shared" si="327"/>
        <v>22.448778761061948</v>
      </c>
      <c r="BB398" s="10">
        <f t="shared" si="328"/>
        <v>4.7012565710914458E-2</v>
      </c>
      <c r="BC398" s="5">
        <f t="shared" si="329"/>
        <v>99.833452203787701</v>
      </c>
      <c r="BD398" s="5">
        <f t="shared" si="332"/>
        <v>99.833452203787701</v>
      </c>
      <c r="BE398" s="5">
        <f t="shared" si="330"/>
        <v>2.5546551206357093</v>
      </c>
    </row>
    <row r="399" spans="5:57">
      <c r="E399" s="3"/>
      <c r="F399" s="3"/>
      <c r="G399" s="5">
        <v>32768</v>
      </c>
      <c r="H399" s="5">
        <v>113076</v>
      </c>
      <c r="I399" s="5">
        <v>3805068</v>
      </c>
      <c r="J399" s="10">
        <f t="shared" si="297"/>
        <v>7610136</v>
      </c>
      <c r="K399" s="5">
        <v>269.78161599999999</v>
      </c>
      <c r="L399" s="10">
        <f t="shared" si="298"/>
        <v>2158.2529279999999</v>
      </c>
      <c r="M399" s="5">
        <f t="shared" si="299"/>
        <v>47.922336000000001</v>
      </c>
      <c r="N399" s="5">
        <f t="shared" si="300"/>
        <v>13107200</v>
      </c>
      <c r="O399" s="11">
        <f t="shared" si="301"/>
        <v>3526.0630954186295</v>
      </c>
      <c r="P399" s="11">
        <f t="shared" si="334"/>
        <v>1.3333333333333333</v>
      </c>
      <c r="Q399" s="6">
        <f t="shared" si="302"/>
        <v>3.1229504866498825E-4</v>
      </c>
      <c r="R399" s="6">
        <f t="shared" si="303"/>
        <v>3.7187836827561052E-7</v>
      </c>
      <c r="S399" s="5">
        <f t="shared" si="304"/>
        <v>3.1266692703326387E-4</v>
      </c>
      <c r="T399" s="5">
        <f t="shared" si="305"/>
        <v>3.1229504866498825E-4</v>
      </c>
      <c r="U399" s="6">
        <f t="shared" si="306"/>
        <v>0</v>
      </c>
      <c r="V399" s="6">
        <f t="shared" si="307"/>
        <v>2.6380604551579568E-5</v>
      </c>
      <c r="W399" s="6">
        <f t="shared" si="308"/>
        <v>0.29836218616962101</v>
      </c>
      <c r="X399" s="5">
        <f t="shared" si="309"/>
        <v>0.29838856677417258</v>
      </c>
      <c r="Y399" s="5">
        <v>3.3300000000000002E-4</v>
      </c>
      <c r="Z399" s="5">
        <v>0.31782629999988898</v>
      </c>
      <c r="AA399" s="10">
        <f t="shared" si="310"/>
        <v>22.85326126126126</v>
      </c>
      <c r="AB399" s="10">
        <f t="shared" si="311"/>
        <v>5.1849920192192187E-2</v>
      </c>
      <c r="AC399" s="5">
        <f t="shared" si="312"/>
        <v>6.2177031036071373</v>
      </c>
      <c r="AD399" s="5">
        <f t="shared" si="331"/>
        <v>6.1060279179387837</v>
      </c>
      <c r="AE399" s="5">
        <f t="shared" si="313"/>
        <v>6.1158353558919423</v>
      </c>
      <c r="AG399" s="5">
        <v>32768</v>
      </c>
      <c r="AH399" s="5">
        <v>113076</v>
      </c>
      <c r="AI399" s="5">
        <v>3805068</v>
      </c>
      <c r="AJ399" s="10">
        <f t="shared" si="314"/>
        <v>7610136</v>
      </c>
      <c r="AK399" s="5">
        <v>240.76818800000001</v>
      </c>
      <c r="AL399" s="10">
        <f t="shared" si="315"/>
        <v>1926.1455040000001</v>
      </c>
      <c r="AM399" s="5">
        <f t="shared" si="316"/>
        <v>47.922336000000001</v>
      </c>
      <c r="AN399" s="5">
        <f t="shared" si="317"/>
        <v>13107200</v>
      </c>
      <c r="AO399" s="11">
        <f t="shared" si="318"/>
        <v>3950.9663128751877</v>
      </c>
      <c r="AP399" s="11">
        <f t="shared" si="336"/>
        <v>1.3333333333333333</v>
      </c>
      <c r="AQ399" s="6">
        <f t="shared" si="319"/>
        <v>0</v>
      </c>
      <c r="AR399" s="6">
        <f t="shared" si="320"/>
        <v>5.4588858791167684E-7</v>
      </c>
      <c r="AS399" s="5">
        <f t="shared" si="321"/>
        <v>5.4588858791167684E-7</v>
      </c>
      <c r="AT399" s="5">
        <f t="shared" si="322"/>
        <v>5.4588858791167684E-7</v>
      </c>
      <c r="AU399" s="6">
        <f t="shared" si="323"/>
        <v>2.9773800116276086E-2</v>
      </c>
      <c r="AV399" s="6">
        <f t="shared" si="324"/>
        <v>1.3170315640764173E-5</v>
      </c>
      <c r="AW399" s="6">
        <f t="shared" si="325"/>
        <v>0.30283848335908042</v>
      </c>
      <c r="AX399" s="5">
        <f t="shared" si="326"/>
        <v>0.33262545379099728</v>
      </c>
      <c r="AY399" s="5">
        <v>3.39E-4</v>
      </c>
      <c r="AZ399" s="5">
        <v>0.32537973333325804</v>
      </c>
      <c r="BA399" s="10">
        <f t="shared" si="327"/>
        <v>22.448778761061948</v>
      </c>
      <c r="BB399" s="10">
        <f t="shared" si="328"/>
        <v>4.5454761156342186E-2</v>
      </c>
      <c r="BC399" s="5">
        <f t="shared" si="329"/>
        <v>99.838970918020166</v>
      </c>
      <c r="BD399" s="5">
        <f t="shared" si="332"/>
        <v>99.838970918020166</v>
      </c>
      <c r="BE399" s="5">
        <f t="shared" si="330"/>
        <v>2.2268505734861144</v>
      </c>
    </row>
    <row r="400" spans="5:57">
      <c r="E400" s="3"/>
      <c r="F400" s="3"/>
      <c r="G400" s="5">
        <v>32768</v>
      </c>
      <c r="H400" s="5">
        <v>410236</v>
      </c>
      <c r="I400" s="5">
        <v>3356824</v>
      </c>
      <c r="J400" s="10">
        <f t="shared" si="297"/>
        <v>6713648</v>
      </c>
      <c r="K400" s="5">
        <v>192.28784200000001</v>
      </c>
      <c r="L400" s="10">
        <f t="shared" si="298"/>
        <v>1538.3027360000001</v>
      </c>
      <c r="M400" s="5">
        <f t="shared" si="299"/>
        <v>48.486607999999997</v>
      </c>
      <c r="N400" s="5">
        <f t="shared" si="300"/>
        <v>13107200</v>
      </c>
      <c r="O400" s="11">
        <f t="shared" si="301"/>
        <v>4364.3216922679903</v>
      </c>
      <c r="P400" s="11"/>
      <c r="Q400" s="6">
        <f t="shared" si="302"/>
        <v>2.7550611827168407E-4</v>
      </c>
      <c r="R400" s="6">
        <f t="shared" si="303"/>
        <v>2.6505767880861986E-7</v>
      </c>
      <c r="S400" s="5">
        <f t="shared" si="304"/>
        <v>2.7577117595049269E-4</v>
      </c>
      <c r="T400" s="5">
        <f t="shared" si="305"/>
        <v>2.7550611827168407E-4</v>
      </c>
      <c r="U400" s="6">
        <f t="shared" si="306"/>
        <v>0</v>
      </c>
      <c r="V400" s="6">
        <f t="shared" si="307"/>
        <v>1.8802873209413252E-5</v>
      </c>
      <c r="W400" s="6">
        <f t="shared" si="308"/>
        <v>0.36914480691256413</v>
      </c>
      <c r="X400" s="5">
        <f t="shared" si="309"/>
        <v>0.36916360978577356</v>
      </c>
      <c r="Y400" s="5">
        <v>4.1199999999999999E-4</v>
      </c>
      <c r="Z400" s="5">
        <v>0.39615516666680395</v>
      </c>
      <c r="AA400" s="10">
        <f t="shared" si="310"/>
        <v>16.295262135922332</v>
      </c>
      <c r="AB400" s="10">
        <f t="shared" si="311"/>
        <v>2.9869956038834956E-2</v>
      </c>
      <c r="AC400" s="5">
        <f t="shared" si="312"/>
        <v>33.129582943766003</v>
      </c>
      <c r="AD400" s="5">
        <f t="shared" si="331"/>
        <v>33.065248555705658</v>
      </c>
      <c r="AE400" s="5">
        <f t="shared" si="313"/>
        <v>6.8133799965638966</v>
      </c>
      <c r="AG400" s="5">
        <v>32768</v>
      </c>
      <c r="AH400" s="5">
        <v>410236</v>
      </c>
      <c r="AI400" s="5">
        <v>3356824</v>
      </c>
      <c r="AJ400" s="10">
        <f t="shared" si="314"/>
        <v>6713648</v>
      </c>
      <c r="AK400" s="5">
        <v>162.406464</v>
      </c>
      <c r="AL400" s="10">
        <f t="shared" si="315"/>
        <v>1299.251712</v>
      </c>
      <c r="AM400" s="5">
        <f t="shared" si="316"/>
        <v>48.486607999999997</v>
      </c>
      <c r="AN400" s="5">
        <f t="shared" si="317"/>
        <v>13107200</v>
      </c>
      <c r="AO400" s="11">
        <f t="shared" si="318"/>
        <v>5167.3189559745606</v>
      </c>
      <c r="AP400" s="11">
        <f t="shared" si="336"/>
        <v>1.3333333333333333</v>
      </c>
      <c r="AQ400" s="6">
        <f t="shared" si="319"/>
        <v>0</v>
      </c>
      <c r="AR400" s="6">
        <f t="shared" si="320"/>
        <v>3.6822071901246601E-7</v>
      </c>
      <c r="AS400" s="5">
        <f t="shared" si="321"/>
        <v>3.6822071901246601E-7</v>
      </c>
      <c r="AT400" s="5">
        <f t="shared" si="322"/>
        <v>3.6822071901246601E-7</v>
      </c>
      <c r="AU400" s="6">
        <f t="shared" si="323"/>
        <v>2.6266391770532971E-2</v>
      </c>
      <c r="AV400" s="6">
        <f t="shared" si="324"/>
        <v>8.8838330792289037E-6</v>
      </c>
      <c r="AW400" s="6">
        <f t="shared" si="325"/>
        <v>0.41271793307343702</v>
      </c>
      <c r="AX400" s="5">
        <f t="shared" si="326"/>
        <v>0.43899320867704922</v>
      </c>
      <c r="AY400" s="5">
        <v>4.6200000000000001E-4</v>
      </c>
      <c r="AZ400" s="5">
        <v>0.44688549230787006</v>
      </c>
      <c r="BA400" s="10">
        <f t="shared" si="327"/>
        <v>14.531705627705627</v>
      </c>
      <c r="BB400" s="10">
        <f t="shared" si="328"/>
        <v>2.2497865142857142E-2</v>
      </c>
      <c r="BC400" s="5">
        <f t="shared" si="329"/>
        <v>99.920298545668302</v>
      </c>
      <c r="BD400" s="5">
        <f t="shared" si="332"/>
        <v>99.920298545668302</v>
      </c>
      <c r="BE400" s="5">
        <f t="shared" si="330"/>
        <v>1.7660639619474732</v>
      </c>
    </row>
    <row r="401" spans="5:57">
      <c r="E401" s="3"/>
      <c r="F401" s="3"/>
      <c r="G401" s="5">
        <v>32768</v>
      </c>
      <c r="H401" s="5">
        <v>403394</v>
      </c>
      <c r="I401" s="5">
        <v>3387388</v>
      </c>
      <c r="J401" s="10">
        <f t="shared" si="297"/>
        <v>6774776</v>
      </c>
      <c r="K401" s="5">
        <v>186.12851000000001</v>
      </c>
      <c r="L401" s="10">
        <f t="shared" si="298"/>
        <v>1489.02808</v>
      </c>
      <c r="M401" s="5">
        <f t="shared" si="299"/>
        <v>48.716535999999998</v>
      </c>
      <c r="N401" s="5">
        <f t="shared" si="300"/>
        <v>13107200</v>
      </c>
      <c r="O401" s="11">
        <f t="shared" si="301"/>
        <v>4549.7973416324021</v>
      </c>
      <c r="P401" s="11">
        <f t="shared" ref="P401:P437" si="337">4/3</f>
        <v>1.3333333333333333</v>
      </c>
      <c r="Q401" s="6">
        <f t="shared" si="302"/>
        <v>2.7801461112053638E-4</v>
      </c>
      <c r="R401" s="6">
        <f t="shared" si="303"/>
        <v>2.5656739556475435E-7</v>
      </c>
      <c r="S401" s="5">
        <f t="shared" si="304"/>
        <v>2.7827117851610112E-4</v>
      </c>
      <c r="T401" s="5">
        <f t="shared" si="305"/>
        <v>2.7801461112053638E-4</v>
      </c>
      <c r="U401" s="6">
        <f t="shared" si="306"/>
        <v>0</v>
      </c>
      <c r="V401" s="6">
        <f t="shared" si="307"/>
        <v>1.8200582719041628E-5</v>
      </c>
      <c r="W401" s="6">
        <f t="shared" si="308"/>
        <v>0.36645685928941441</v>
      </c>
      <c r="X401" s="5">
        <f t="shared" si="309"/>
        <v>0.36647505987213347</v>
      </c>
      <c r="Y401" s="5">
        <v>4.0900000000000002E-4</v>
      </c>
      <c r="Z401" s="5">
        <v>0.39494899090890501</v>
      </c>
      <c r="AA401" s="10">
        <f t="shared" si="310"/>
        <v>16.564244498777505</v>
      </c>
      <c r="AB401" s="10">
        <f t="shared" si="311"/>
        <v>2.9125243618581906E-2</v>
      </c>
      <c r="AC401" s="5">
        <f t="shared" si="312"/>
        <v>32.025767452191602</v>
      </c>
      <c r="AD401" s="5">
        <f t="shared" si="331"/>
        <v>31.963037037628091</v>
      </c>
      <c r="AE401" s="5">
        <f t="shared" si="313"/>
        <v>7.2095211513881434</v>
      </c>
      <c r="AG401" s="5">
        <v>32768</v>
      </c>
      <c r="AH401" s="5">
        <v>403394</v>
      </c>
      <c r="AI401" s="5">
        <v>3387388</v>
      </c>
      <c r="AJ401" s="10">
        <f t="shared" si="314"/>
        <v>6774776</v>
      </c>
      <c r="AK401" s="5">
        <v>153.81564299999999</v>
      </c>
      <c r="AL401" s="10">
        <f t="shared" si="315"/>
        <v>1230.525144</v>
      </c>
      <c r="AM401" s="5">
        <f t="shared" si="316"/>
        <v>48.716535999999998</v>
      </c>
      <c r="AN401" s="5">
        <f t="shared" si="317"/>
        <v>13107200</v>
      </c>
      <c r="AO401" s="11">
        <f t="shared" si="318"/>
        <v>5505.5973728237777</v>
      </c>
      <c r="AP401" s="11">
        <f t="shared" si="336"/>
        <v>1.3333333333333333</v>
      </c>
      <c r="AQ401" s="6">
        <f t="shared" si="319"/>
        <v>0</v>
      </c>
      <c r="AR401" s="6">
        <f t="shared" si="320"/>
        <v>3.4874293341442848E-7</v>
      </c>
      <c r="AS401" s="5">
        <f t="shared" si="321"/>
        <v>3.4874293341442848E-7</v>
      </c>
      <c r="AT401" s="5">
        <f t="shared" si="322"/>
        <v>3.4874293341442848E-7</v>
      </c>
      <c r="AU401" s="6">
        <f t="shared" si="323"/>
        <v>2.6505548186858213E-2</v>
      </c>
      <c r="AV401" s="6">
        <f t="shared" si="324"/>
        <v>8.4139046176528034E-6</v>
      </c>
      <c r="AW401" s="6">
        <f t="shared" si="325"/>
        <v>0.40825128877610545</v>
      </c>
      <c r="AX401" s="5">
        <f t="shared" si="326"/>
        <v>0.43476525086758133</v>
      </c>
      <c r="AY401" s="5">
        <v>4.57E-4</v>
      </c>
      <c r="AZ401" s="5">
        <v>0.44203149230762201</v>
      </c>
      <c r="BA401" s="10">
        <f t="shared" si="327"/>
        <v>14.824455142231947</v>
      </c>
      <c r="BB401" s="10">
        <f t="shared" si="328"/>
        <v>2.154092155798687E-2</v>
      </c>
      <c r="BC401" s="5">
        <f t="shared" si="329"/>
        <v>99.923688636014347</v>
      </c>
      <c r="BD401" s="5">
        <f t="shared" si="332"/>
        <v>99.923688636014347</v>
      </c>
      <c r="BE401" s="5">
        <f t="shared" si="330"/>
        <v>1.6438289050645056</v>
      </c>
    </row>
    <row r="402" spans="5:57">
      <c r="E402" s="3"/>
      <c r="F402" s="3"/>
      <c r="G402" s="5">
        <v>32768</v>
      </c>
      <c r="H402" s="5">
        <v>115625</v>
      </c>
      <c r="I402" s="5">
        <v>3897557</v>
      </c>
      <c r="J402" s="10">
        <f t="shared" si="297"/>
        <v>7795114</v>
      </c>
      <c r="K402" s="5">
        <v>292.54144300000002</v>
      </c>
      <c r="L402" s="10">
        <f t="shared" si="298"/>
        <v>2340.3315440000001</v>
      </c>
      <c r="M402" s="5">
        <f t="shared" si="299"/>
        <v>49.083184000000003</v>
      </c>
      <c r="N402" s="5">
        <f t="shared" si="300"/>
        <v>13107200</v>
      </c>
      <c r="O402" s="11">
        <f t="shared" si="301"/>
        <v>3330.7733769536371</v>
      </c>
      <c r="P402" s="11">
        <f t="shared" si="337"/>
        <v>1.3333333333333333</v>
      </c>
      <c r="Q402" s="6">
        <f t="shared" si="302"/>
        <v>3.1988593974918857E-4</v>
      </c>
      <c r="R402" s="6">
        <f t="shared" si="303"/>
        <v>4.0325147461431373E-7</v>
      </c>
      <c r="S402" s="5">
        <f t="shared" si="304"/>
        <v>3.2028919122380287E-4</v>
      </c>
      <c r="T402" s="5">
        <f t="shared" si="305"/>
        <v>3.1988593974918857E-4</v>
      </c>
      <c r="U402" s="6">
        <f t="shared" si="306"/>
        <v>0</v>
      </c>
      <c r="V402" s="6">
        <f t="shared" si="307"/>
        <v>2.8606175013539306E-5</v>
      </c>
      <c r="W402" s="6">
        <f t="shared" si="308"/>
        <v>0.31269790682641962</v>
      </c>
      <c r="X402" s="5">
        <f t="shared" si="309"/>
        <v>0.31272651300143317</v>
      </c>
      <c r="Y402" s="5">
        <v>3.4900000000000003E-4</v>
      </c>
      <c r="Z402" s="5">
        <v>0.33227902222226102</v>
      </c>
      <c r="AA402" s="10">
        <f t="shared" si="310"/>
        <v>22.335570200573063</v>
      </c>
      <c r="AB402" s="10">
        <f t="shared" si="311"/>
        <v>5.3646568343839539E-2</v>
      </c>
      <c r="AC402" s="5">
        <f t="shared" si="312"/>
        <v>8.3421376076823641</v>
      </c>
      <c r="AD402" s="5">
        <f t="shared" si="331"/>
        <v>8.226592772549326</v>
      </c>
      <c r="AE402" s="5">
        <f t="shared" si="313"/>
        <v>5.8843646192473749</v>
      </c>
      <c r="AG402" s="5">
        <v>32768</v>
      </c>
      <c r="AH402" s="5">
        <v>115625</v>
      </c>
      <c r="AI402" s="5">
        <v>3897557</v>
      </c>
      <c r="AJ402" s="10">
        <f t="shared" si="314"/>
        <v>7795114</v>
      </c>
      <c r="AK402" s="5">
        <v>269.86798099999999</v>
      </c>
      <c r="AL402" s="10">
        <f t="shared" si="315"/>
        <v>2158.9438479999999</v>
      </c>
      <c r="AM402" s="5">
        <f t="shared" si="316"/>
        <v>49.083184000000003</v>
      </c>
      <c r="AN402" s="5">
        <f t="shared" si="317"/>
        <v>13107200</v>
      </c>
      <c r="AO402" s="11">
        <f t="shared" si="318"/>
        <v>3610.6145174740091</v>
      </c>
      <c r="AP402" s="11">
        <f t="shared" si="336"/>
        <v>1.3333333333333333</v>
      </c>
      <c r="AQ402" s="6">
        <f t="shared" si="319"/>
        <v>0</v>
      </c>
      <c r="AR402" s="6">
        <f t="shared" si="320"/>
        <v>6.1186592919271057E-7</v>
      </c>
      <c r="AS402" s="5">
        <f t="shared" si="321"/>
        <v>6.1186592919271057E-7</v>
      </c>
      <c r="AT402" s="5">
        <f t="shared" si="322"/>
        <v>6.1186592919271057E-7</v>
      </c>
      <c r="AU402" s="6">
        <f t="shared" si="323"/>
        <v>3.0497505710750154E-2</v>
      </c>
      <c r="AV402" s="6">
        <f t="shared" si="324"/>
        <v>1.4762110063750399E-5</v>
      </c>
      <c r="AW402" s="6">
        <f t="shared" si="325"/>
        <v>0.31981173168894034</v>
      </c>
      <c r="AX402" s="5">
        <f t="shared" si="326"/>
        <v>0.35032399950975424</v>
      </c>
      <c r="AY402" s="5">
        <v>3.5799999999999997E-4</v>
      </c>
      <c r="AZ402" s="5">
        <v>0.34322891999999999</v>
      </c>
      <c r="BA402" s="10">
        <f t="shared" si="327"/>
        <v>21.774061452513969</v>
      </c>
      <c r="BB402" s="10">
        <f t="shared" si="328"/>
        <v>4.8244555262569828E-2</v>
      </c>
      <c r="BC402" s="5">
        <f t="shared" si="329"/>
        <v>99.829087729275784</v>
      </c>
      <c r="BD402" s="5">
        <f t="shared" si="332"/>
        <v>99.829087729275784</v>
      </c>
      <c r="BE402" s="5">
        <f t="shared" si="330"/>
        <v>2.0671566690109455</v>
      </c>
    </row>
    <row r="403" spans="5:57">
      <c r="E403" s="3"/>
      <c r="F403" s="3"/>
      <c r="G403" s="5">
        <v>32768</v>
      </c>
      <c r="H403" s="5">
        <v>115625</v>
      </c>
      <c r="I403" s="5">
        <v>3897557</v>
      </c>
      <c r="J403" s="10">
        <f t="shared" si="297"/>
        <v>7795114</v>
      </c>
      <c r="K403" s="5">
        <v>288.571686</v>
      </c>
      <c r="L403" s="10">
        <f t="shared" si="298"/>
        <v>2308.573488</v>
      </c>
      <c r="M403" s="5">
        <f t="shared" si="299"/>
        <v>49.083184000000003</v>
      </c>
      <c r="N403" s="5">
        <f t="shared" si="300"/>
        <v>13107200</v>
      </c>
      <c r="O403" s="11">
        <f t="shared" si="301"/>
        <v>3376.5933987023245</v>
      </c>
      <c r="P403" s="11">
        <f t="shared" si="337"/>
        <v>1.3333333333333333</v>
      </c>
      <c r="Q403" s="6">
        <f t="shared" si="302"/>
        <v>3.1988593974918857E-4</v>
      </c>
      <c r="R403" s="6">
        <f t="shared" si="303"/>
        <v>3.9777939398295339E-7</v>
      </c>
      <c r="S403" s="5">
        <f t="shared" si="304"/>
        <v>3.2028371914317154E-4</v>
      </c>
      <c r="T403" s="5">
        <f t="shared" si="305"/>
        <v>3.1988593974918857E-4</v>
      </c>
      <c r="U403" s="6">
        <f t="shared" si="306"/>
        <v>0</v>
      </c>
      <c r="V403" s="6">
        <f t="shared" si="307"/>
        <v>2.8217992189462573E-5</v>
      </c>
      <c r="W403" s="6">
        <f t="shared" si="308"/>
        <v>0.31269790682641962</v>
      </c>
      <c r="X403" s="5">
        <f t="shared" si="309"/>
        <v>0.31272612481860906</v>
      </c>
      <c r="Y403" s="5">
        <v>3.4900000000000003E-4</v>
      </c>
      <c r="Z403" s="5">
        <v>0.332224733333217</v>
      </c>
      <c r="AA403" s="10">
        <f t="shared" si="310"/>
        <v>22.335570200573063</v>
      </c>
      <c r="AB403" s="10">
        <f t="shared" si="311"/>
        <v>5.2918589982808018E-2</v>
      </c>
      <c r="AC403" s="5">
        <f t="shared" si="312"/>
        <v>8.3421376076823641</v>
      </c>
      <c r="AD403" s="5">
        <f t="shared" si="331"/>
        <v>8.2281607039623168</v>
      </c>
      <c r="AE403" s="5">
        <f t="shared" si="313"/>
        <v>5.8691020138621335</v>
      </c>
      <c r="AG403" s="5">
        <v>32768</v>
      </c>
      <c r="AH403" s="5">
        <v>115625</v>
      </c>
      <c r="AI403" s="5">
        <v>3897557</v>
      </c>
      <c r="AJ403" s="10">
        <f t="shared" si="314"/>
        <v>7795114</v>
      </c>
      <c r="AK403" s="5">
        <v>271.90069599999998</v>
      </c>
      <c r="AL403" s="10">
        <f t="shared" si="315"/>
        <v>2175.2055679999999</v>
      </c>
      <c r="AM403" s="5">
        <f t="shared" si="316"/>
        <v>49.083184000000003</v>
      </c>
      <c r="AN403" s="5">
        <f t="shared" si="317"/>
        <v>13107200</v>
      </c>
      <c r="AO403" s="11">
        <f t="shared" si="318"/>
        <v>3583.6217572609671</v>
      </c>
      <c r="AP403" s="11">
        <f t="shared" si="336"/>
        <v>1.3333333333333333</v>
      </c>
      <c r="AQ403" s="6">
        <f t="shared" si="319"/>
        <v>0</v>
      </c>
      <c r="AR403" s="6">
        <f t="shared" si="320"/>
        <v>6.1647466064595763E-7</v>
      </c>
      <c r="AS403" s="5">
        <f t="shared" si="321"/>
        <v>6.1647466064595763E-7</v>
      </c>
      <c r="AT403" s="5">
        <f t="shared" si="322"/>
        <v>6.1647466064595763E-7</v>
      </c>
      <c r="AU403" s="6">
        <f t="shared" si="323"/>
        <v>3.0497505710750154E-2</v>
      </c>
      <c r="AV403" s="6">
        <f t="shared" si="324"/>
        <v>1.4873302071216586E-5</v>
      </c>
      <c r="AW403" s="6">
        <f t="shared" si="325"/>
        <v>0.3207050605484067</v>
      </c>
      <c r="AX403" s="5">
        <f t="shared" si="326"/>
        <v>0.35121743956122808</v>
      </c>
      <c r="AY403" s="5">
        <v>3.59E-4</v>
      </c>
      <c r="AZ403" s="5">
        <v>0.34254343999999998</v>
      </c>
      <c r="BA403" s="10">
        <f t="shared" si="327"/>
        <v>21.71340947075209</v>
      </c>
      <c r="BB403" s="10">
        <f t="shared" si="328"/>
        <v>4.8472547476323118E-2</v>
      </c>
      <c r="BC403" s="5">
        <f t="shared" si="329"/>
        <v>99.828280038817283</v>
      </c>
      <c r="BD403" s="5">
        <f t="shared" si="332"/>
        <v>99.828280038817283</v>
      </c>
      <c r="BE403" s="5">
        <f t="shared" si="330"/>
        <v>2.5322334478885677</v>
      </c>
    </row>
    <row r="404" spans="5:57">
      <c r="E404" s="3"/>
      <c r="F404" s="3"/>
      <c r="G404" s="5">
        <v>32768</v>
      </c>
      <c r="H404" s="5">
        <v>115625</v>
      </c>
      <c r="I404" s="5">
        <v>3897557</v>
      </c>
      <c r="J404" s="10">
        <f t="shared" si="297"/>
        <v>7795114</v>
      </c>
      <c r="K404" s="5">
        <v>287.49197400000003</v>
      </c>
      <c r="L404" s="10">
        <f t="shared" si="298"/>
        <v>2299.9357920000002</v>
      </c>
      <c r="M404" s="5">
        <f t="shared" si="299"/>
        <v>49.083184000000003</v>
      </c>
      <c r="N404" s="5">
        <f t="shared" si="300"/>
        <v>13107200</v>
      </c>
      <c r="O404" s="11">
        <f t="shared" si="301"/>
        <v>3389.2746167585183</v>
      </c>
      <c r="P404" s="11">
        <f t="shared" si="337"/>
        <v>1.3333333333333333</v>
      </c>
      <c r="Q404" s="6">
        <f t="shared" si="302"/>
        <v>3.1988593974918857E-4</v>
      </c>
      <c r="R404" s="6">
        <f t="shared" si="303"/>
        <v>3.9629107338231032E-7</v>
      </c>
      <c r="S404" s="5">
        <f t="shared" si="304"/>
        <v>3.2028223082257088E-4</v>
      </c>
      <c r="T404" s="5">
        <f t="shared" si="305"/>
        <v>3.1988593974918857E-4</v>
      </c>
      <c r="U404" s="6">
        <f t="shared" si="306"/>
        <v>0</v>
      </c>
      <c r="V404" s="6">
        <f t="shared" si="307"/>
        <v>2.811241251459846E-5</v>
      </c>
      <c r="W404" s="6">
        <f t="shared" si="308"/>
        <v>0.31359388936746951</v>
      </c>
      <c r="X404" s="5">
        <f t="shared" si="309"/>
        <v>0.31362200177998412</v>
      </c>
      <c r="Y404" s="5">
        <v>3.5E-4</v>
      </c>
      <c r="Z404" s="5">
        <v>0.33364333333344998</v>
      </c>
      <c r="AA404" s="10">
        <f t="shared" si="310"/>
        <v>22.271754285714287</v>
      </c>
      <c r="AB404" s="10">
        <f t="shared" si="311"/>
        <v>5.2569960960000009E-2</v>
      </c>
      <c r="AC404" s="5">
        <f t="shared" si="312"/>
        <v>8.6040172145175493</v>
      </c>
      <c r="AD404" s="5">
        <f t="shared" si="331"/>
        <v>8.4907911935511766</v>
      </c>
      <c r="AE404" s="5">
        <f t="shared" si="313"/>
        <v>6.0008187046423407</v>
      </c>
      <c r="AG404" s="5">
        <v>65536</v>
      </c>
      <c r="AH404" s="5">
        <v>62451</v>
      </c>
      <c r="AI404" s="5">
        <v>4007383</v>
      </c>
      <c r="AJ404" s="10">
        <f t="shared" si="314"/>
        <v>8014766</v>
      </c>
      <c r="AK404" s="5">
        <v>404.50093099999998</v>
      </c>
      <c r="AL404" s="10">
        <f t="shared" si="315"/>
        <v>3236.0074479999998</v>
      </c>
      <c r="AM404" s="5">
        <f t="shared" si="316"/>
        <v>49.337615999999997</v>
      </c>
      <c r="AN404" s="5">
        <f t="shared" si="317"/>
        <v>13107200</v>
      </c>
      <c r="AO404" s="11">
        <f t="shared" si="318"/>
        <v>2476.7452265764996</v>
      </c>
      <c r="AP404" s="11">
        <f t="shared" si="336"/>
        <v>1.3333333333333333</v>
      </c>
      <c r="AQ404" s="6">
        <f t="shared" si="319"/>
        <v>0</v>
      </c>
      <c r="AR404" s="6">
        <f t="shared" si="320"/>
        <v>9.1711635107105028E-7</v>
      </c>
      <c r="AS404" s="5">
        <f t="shared" si="321"/>
        <v>9.1711635107105028E-7</v>
      </c>
      <c r="AT404" s="5">
        <f t="shared" si="322"/>
        <v>9.1711635107105028E-7</v>
      </c>
      <c r="AU404" s="6">
        <f t="shared" si="323"/>
        <v>3.1356869425556336E-2</v>
      </c>
      <c r="AV404" s="6">
        <f t="shared" si="324"/>
        <v>2.2126697810480549E-5</v>
      </c>
      <c r="AW404" s="6">
        <f t="shared" si="325"/>
        <v>0.1741991275959312</v>
      </c>
      <c r="AX404" s="5">
        <f t="shared" si="326"/>
        <v>0.20557812371929801</v>
      </c>
      <c r="AY404" s="5">
        <v>1.95E-4</v>
      </c>
      <c r="AZ404" s="5">
        <v>0.193156363636275</v>
      </c>
      <c r="BA404" s="10">
        <f t="shared" si="327"/>
        <v>41.101364102564105</v>
      </c>
      <c r="BB404" s="10">
        <f t="shared" si="328"/>
        <v>0.1327592799179487</v>
      </c>
      <c r="BC404" s="5">
        <f t="shared" si="329"/>
        <v>99.529683922527667</v>
      </c>
      <c r="BD404" s="5">
        <f t="shared" si="332"/>
        <v>99.529683922527667</v>
      </c>
      <c r="BE404" s="5">
        <f t="shared" si="330"/>
        <v>6.4309349426425984</v>
      </c>
    </row>
    <row r="405" spans="5:57">
      <c r="E405" s="3"/>
      <c r="F405" s="3"/>
      <c r="G405" s="5">
        <v>65536</v>
      </c>
      <c r="H405" s="5">
        <v>62451</v>
      </c>
      <c r="I405" s="5">
        <v>4007383</v>
      </c>
      <c r="J405" s="10">
        <f t="shared" si="297"/>
        <v>8014766</v>
      </c>
      <c r="K405" s="5">
        <v>510.93057299999998</v>
      </c>
      <c r="L405" s="10">
        <f t="shared" si="298"/>
        <v>4087.4445839999998</v>
      </c>
      <c r="M405" s="5">
        <f t="shared" si="299"/>
        <v>49.337615999999997</v>
      </c>
      <c r="N405" s="5">
        <f t="shared" si="300"/>
        <v>13107200</v>
      </c>
      <c r="O405" s="11">
        <f t="shared" si="301"/>
        <v>1960.8256051649507</v>
      </c>
      <c r="P405" s="11">
        <f t="shared" si="337"/>
        <v>1.3333333333333333</v>
      </c>
      <c r="Q405" s="6">
        <f t="shared" si="302"/>
        <v>3.2889973819239145E-4</v>
      </c>
      <c r="R405" s="6">
        <f t="shared" si="303"/>
        <v>7.0428827066319714E-7</v>
      </c>
      <c r="S405" s="5">
        <f t="shared" si="304"/>
        <v>3.2960402646305462E-4</v>
      </c>
      <c r="T405" s="5">
        <f t="shared" si="305"/>
        <v>3.2889973819239145E-4</v>
      </c>
      <c r="U405" s="6">
        <f t="shared" si="306"/>
        <v>0</v>
      </c>
      <c r="V405" s="6">
        <f t="shared" si="307"/>
        <v>4.9961363563130845E-5</v>
      </c>
      <c r="W405" s="6">
        <f t="shared" si="308"/>
        <v>0.17202864788158329</v>
      </c>
      <c r="X405" s="5">
        <f t="shared" si="309"/>
        <v>0.17207860924514642</v>
      </c>
      <c r="Y405" s="5">
        <v>1.92E-4</v>
      </c>
      <c r="Z405" s="5">
        <v>0.18867316363641601</v>
      </c>
      <c r="AA405" s="10">
        <f t="shared" si="310"/>
        <v>41.743572916666665</v>
      </c>
      <c r="AB405" s="10">
        <f t="shared" si="311"/>
        <v>0.170310191</v>
      </c>
      <c r="AC405" s="5">
        <f t="shared" si="312"/>
        <v>71.301946975203876</v>
      </c>
      <c r="AD405" s="5">
        <f t="shared" si="331"/>
        <v>71.668763782840941</v>
      </c>
      <c r="AE405" s="5">
        <f t="shared" si="313"/>
        <v>8.7953973270137347</v>
      </c>
      <c r="AG405" s="5">
        <v>65536</v>
      </c>
      <c r="AH405" s="5">
        <v>157464</v>
      </c>
      <c r="AI405" s="5">
        <v>3866688</v>
      </c>
      <c r="AJ405" s="10">
        <f t="shared" si="314"/>
        <v>7733376</v>
      </c>
      <c r="AK405" s="5">
        <v>440.50031999999999</v>
      </c>
      <c r="AL405" s="10">
        <f t="shared" si="315"/>
        <v>3524.0025599999999</v>
      </c>
      <c r="AM405" s="5">
        <f t="shared" si="316"/>
        <v>49.549536000000003</v>
      </c>
      <c r="AN405" s="5">
        <f t="shared" si="317"/>
        <v>13107200</v>
      </c>
      <c r="AO405" s="11">
        <f t="shared" si="318"/>
        <v>2194.486487546706</v>
      </c>
      <c r="AP405" s="11">
        <f t="shared" si="336"/>
        <v>1.3333333333333333</v>
      </c>
      <c r="AQ405" s="6">
        <f t="shared" si="319"/>
        <v>0</v>
      </c>
      <c r="AR405" s="6">
        <f t="shared" si="320"/>
        <v>9.9873699950527434E-7</v>
      </c>
      <c r="AS405" s="5">
        <f t="shared" si="321"/>
        <v>9.9873699950527434E-7</v>
      </c>
      <c r="AT405" s="5">
        <f t="shared" si="322"/>
        <v>9.9873699950527434E-7</v>
      </c>
      <c r="AU405" s="6">
        <f t="shared" si="323"/>
        <v>3.0255962738117516E-2</v>
      </c>
      <c r="AV405" s="6">
        <f t="shared" si="324"/>
        <v>2.4095908610059494E-5</v>
      </c>
      <c r="AW405" s="6">
        <f t="shared" si="325"/>
        <v>0.199212335660988</v>
      </c>
      <c r="AX405" s="5">
        <f t="shared" si="326"/>
        <v>0.22949239430771559</v>
      </c>
      <c r="AY405" s="5">
        <v>2.23E-4</v>
      </c>
      <c r="AZ405" s="5">
        <v>0.22252055000000001</v>
      </c>
      <c r="BA405" s="10">
        <f t="shared" si="327"/>
        <v>34.678816143497755</v>
      </c>
      <c r="BB405" s="10">
        <f t="shared" si="328"/>
        <v>0.12642161650224215</v>
      </c>
      <c r="BC405" s="5">
        <f t="shared" si="329"/>
        <v>99.552135874661303</v>
      </c>
      <c r="BD405" s="5">
        <f t="shared" si="332"/>
        <v>99.552135874661303</v>
      </c>
      <c r="BE405" s="5">
        <f t="shared" si="330"/>
        <v>3.1331237981011548</v>
      </c>
    </row>
    <row r="406" spans="5:57">
      <c r="E406" s="3"/>
      <c r="F406" s="3"/>
      <c r="G406" s="5">
        <v>65536</v>
      </c>
      <c r="H406" s="5">
        <v>157464</v>
      </c>
      <c r="I406" s="5">
        <v>3866688</v>
      </c>
      <c r="J406" s="10">
        <f t="shared" si="297"/>
        <v>7733376</v>
      </c>
      <c r="K406" s="5">
        <v>551.73506199999997</v>
      </c>
      <c r="L406" s="10">
        <f t="shared" si="298"/>
        <v>4413.8804959999998</v>
      </c>
      <c r="M406" s="5">
        <f t="shared" si="299"/>
        <v>49.549536000000003</v>
      </c>
      <c r="N406" s="5">
        <f t="shared" si="300"/>
        <v>13107200</v>
      </c>
      <c r="O406" s="11">
        <f t="shared" si="301"/>
        <v>1752.0583094644801</v>
      </c>
      <c r="P406" s="11">
        <f t="shared" si="337"/>
        <v>1.3333333333333333</v>
      </c>
      <c r="Q406" s="6">
        <f t="shared" si="302"/>
        <v>3.1735241449885415E-4</v>
      </c>
      <c r="R406" s="6">
        <f t="shared" si="303"/>
        <v>7.6053490085478175E-7</v>
      </c>
      <c r="S406" s="5">
        <f t="shared" si="304"/>
        <v>3.1811294939970892E-4</v>
      </c>
      <c r="T406" s="5">
        <f t="shared" si="305"/>
        <v>3.1735241449885415E-4</v>
      </c>
      <c r="U406" s="6">
        <f t="shared" si="306"/>
        <v>0</v>
      </c>
      <c r="V406" s="6">
        <f t="shared" si="307"/>
        <v>5.3951431916188225E-5</v>
      </c>
      <c r="W406" s="6">
        <f t="shared" si="308"/>
        <v>0.18636436853838187</v>
      </c>
      <c r="X406" s="5">
        <f t="shared" si="309"/>
        <v>0.18641831997029806</v>
      </c>
      <c r="Y406" s="5">
        <v>2.0799999999999999E-4</v>
      </c>
      <c r="Z406" s="5">
        <v>0.20517813333326398</v>
      </c>
      <c r="AA406" s="10">
        <f t="shared" si="310"/>
        <v>37.179692307692306</v>
      </c>
      <c r="AB406" s="10">
        <f t="shared" si="311"/>
        <v>0.16976463446153847</v>
      </c>
      <c r="AC406" s="5">
        <f t="shared" si="312"/>
        <v>52.573276201372195</v>
      </c>
      <c r="AD406" s="5">
        <f t="shared" si="331"/>
        <v>52.938917980629299</v>
      </c>
      <c r="AE406" s="5">
        <f t="shared" si="313"/>
        <v>9.1431835635696057</v>
      </c>
      <c r="AG406" s="5">
        <v>32768</v>
      </c>
      <c r="AH406" s="5">
        <v>58348</v>
      </c>
      <c r="AI406" s="5">
        <v>4033077</v>
      </c>
      <c r="AJ406" s="10">
        <f t="shared" si="314"/>
        <v>8066154</v>
      </c>
      <c r="AK406" s="5">
        <v>180.872345</v>
      </c>
      <c r="AL406" s="10">
        <f t="shared" si="315"/>
        <v>1446.97876</v>
      </c>
      <c r="AM406" s="5">
        <f t="shared" si="316"/>
        <v>49.563884000000002</v>
      </c>
      <c r="AN406" s="5">
        <f t="shared" si="317"/>
        <v>13107200</v>
      </c>
      <c r="AO406" s="11">
        <f t="shared" si="318"/>
        <v>5574.479890776006</v>
      </c>
      <c r="AP406" s="11">
        <f t="shared" si="336"/>
        <v>1.3333333333333333</v>
      </c>
      <c r="AQ406" s="6">
        <f t="shared" si="319"/>
        <v>0</v>
      </c>
      <c r="AR406" s="6">
        <f t="shared" si="320"/>
        <v>4.1008801795826801E-7</v>
      </c>
      <c r="AS406" s="5">
        <f t="shared" si="321"/>
        <v>4.1008801795826801E-7</v>
      </c>
      <c r="AT406" s="5">
        <f t="shared" si="322"/>
        <v>4.1008801795826801E-7</v>
      </c>
      <c r="AU406" s="6">
        <f t="shared" si="323"/>
        <v>3.1557919188711057E-2</v>
      </c>
      <c r="AV406" s="6">
        <f t="shared" si="324"/>
        <v>9.8939394532270744E-6</v>
      </c>
      <c r="AW406" s="6">
        <f t="shared" si="325"/>
        <v>0.33678498001880036</v>
      </c>
      <c r="AX406" s="5">
        <f t="shared" si="326"/>
        <v>0.36835279314696467</v>
      </c>
      <c r="AY406" s="5">
        <v>3.77E-4</v>
      </c>
      <c r="AZ406" s="5">
        <v>0.35566556999999999</v>
      </c>
      <c r="BA406" s="10">
        <f t="shared" si="327"/>
        <v>21.395633952254641</v>
      </c>
      <c r="BB406" s="10">
        <f t="shared" si="328"/>
        <v>3.0705119575596816E-2</v>
      </c>
      <c r="BC406" s="5">
        <f t="shared" si="329"/>
        <v>99.891223337411589</v>
      </c>
      <c r="BD406" s="5">
        <f t="shared" si="332"/>
        <v>99.891223337411589</v>
      </c>
      <c r="BE406" s="5">
        <f t="shared" si="330"/>
        <v>3.5671777695447688</v>
      </c>
    </row>
    <row r="407" spans="5:57">
      <c r="E407" s="3"/>
      <c r="F407" s="3"/>
      <c r="G407" s="5">
        <v>32768</v>
      </c>
      <c r="H407" s="5">
        <v>58348</v>
      </c>
      <c r="I407" s="5">
        <v>4033077</v>
      </c>
      <c r="J407" s="10">
        <f t="shared" si="297"/>
        <v>8066154</v>
      </c>
      <c r="K407" s="5">
        <v>220.75512699999999</v>
      </c>
      <c r="L407" s="10">
        <f t="shared" si="298"/>
        <v>1766.0410159999999</v>
      </c>
      <c r="M407" s="5">
        <f t="shared" si="299"/>
        <v>49.563884000000002</v>
      </c>
      <c r="N407" s="5">
        <f t="shared" si="300"/>
        <v>13107200</v>
      </c>
      <c r="O407" s="11">
        <f t="shared" si="301"/>
        <v>4567.3650424436128</v>
      </c>
      <c r="P407" s="11">
        <f t="shared" si="337"/>
        <v>1.3333333333333333</v>
      </c>
      <c r="Q407" s="6">
        <f t="shared" si="302"/>
        <v>3.3100853335200442E-4</v>
      </c>
      <c r="R407" s="6">
        <f t="shared" si="303"/>
        <v>3.042981861938108E-7</v>
      </c>
      <c r="S407" s="5">
        <f t="shared" si="304"/>
        <v>3.3131283153819822E-4</v>
      </c>
      <c r="T407" s="5">
        <f t="shared" si="305"/>
        <v>3.3100853335200442E-4</v>
      </c>
      <c r="U407" s="6">
        <f t="shared" si="306"/>
        <v>0</v>
      </c>
      <c r="V407" s="6">
        <f t="shared" si="307"/>
        <v>2.1586547647193002E-5</v>
      </c>
      <c r="W407" s="6">
        <f t="shared" si="308"/>
        <v>0.33778541797581718</v>
      </c>
      <c r="X407" s="5">
        <f t="shared" si="309"/>
        <v>0.33780700452346435</v>
      </c>
      <c r="Y407" s="5">
        <v>3.77E-4</v>
      </c>
      <c r="Z407" s="5">
        <v>0.35824048000000003</v>
      </c>
      <c r="AA407" s="10">
        <f t="shared" si="310"/>
        <v>21.395633952254641</v>
      </c>
      <c r="AB407" s="10">
        <f t="shared" si="311"/>
        <v>3.7475671427055698E-2</v>
      </c>
      <c r="AC407" s="5">
        <f t="shared" si="312"/>
        <v>12.199328023341003</v>
      </c>
      <c r="AD407" s="5">
        <f t="shared" si="331"/>
        <v>12.118612324085355</v>
      </c>
      <c r="AE407" s="5">
        <f t="shared" si="313"/>
        <v>5.7038432609669565</v>
      </c>
      <c r="AG407" s="5">
        <v>32768</v>
      </c>
      <c r="AH407" s="5">
        <v>55590</v>
      </c>
      <c r="AI407" s="5">
        <v>4170665</v>
      </c>
      <c r="AJ407" s="10">
        <f t="shared" si="314"/>
        <v>8341330</v>
      </c>
      <c r="AK407" s="5">
        <v>309.07586700000002</v>
      </c>
      <c r="AL407" s="10">
        <f t="shared" si="315"/>
        <v>2472.6069360000001</v>
      </c>
      <c r="AM407" s="5">
        <f t="shared" si="316"/>
        <v>51.159779999999998</v>
      </c>
      <c r="AN407" s="5">
        <f t="shared" si="317"/>
        <v>13107200</v>
      </c>
      <c r="AO407" s="11">
        <f t="shared" si="318"/>
        <v>3373.4961584690791</v>
      </c>
      <c r="AP407" s="11">
        <f t="shared" si="336"/>
        <v>1.3333333333333333</v>
      </c>
      <c r="AQ407" s="6">
        <f t="shared" si="319"/>
        <v>0</v>
      </c>
      <c r="AR407" s="6">
        <f t="shared" si="320"/>
        <v>7.007611345823114E-7</v>
      </c>
      <c r="AS407" s="5">
        <f t="shared" si="321"/>
        <v>7.007611345823114E-7</v>
      </c>
      <c r="AT407" s="5">
        <f t="shared" si="322"/>
        <v>7.007611345823114E-7</v>
      </c>
      <c r="AU407" s="6">
        <f t="shared" si="323"/>
        <v>3.2634514300913568E-2</v>
      </c>
      <c r="AV407" s="6">
        <f t="shared" si="324"/>
        <v>1.6906829590514039E-5</v>
      </c>
      <c r="AW407" s="6">
        <f t="shared" si="325"/>
        <v>0.33142500686200249</v>
      </c>
      <c r="AX407" s="5">
        <f t="shared" si="326"/>
        <v>0.36407642799250656</v>
      </c>
      <c r="AY407" s="5">
        <v>3.7100000000000002E-4</v>
      </c>
      <c r="AZ407" s="5">
        <v>0.34741552999999997</v>
      </c>
      <c r="BA407" s="10">
        <f t="shared" si="327"/>
        <v>22.483369272237194</v>
      </c>
      <c r="BB407" s="10">
        <f t="shared" si="328"/>
        <v>5.3317669778975743E-2</v>
      </c>
      <c r="BC407" s="5">
        <f t="shared" si="329"/>
        <v>99.811115597147619</v>
      </c>
      <c r="BD407" s="5">
        <f t="shared" si="332"/>
        <v>99.811115597147619</v>
      </c>
      <c r="BE407" s="5">
        <f t="shared" si="330"/>
        <v>4.795668746445096</v>
      </c>
    </row>
    <row r="408" spans="5:57">
      <c r="E408" s="3"/>
      <c r="F408" s="3"/>
      <c r="G408" s="5">
        <v>16384</v>
      </c>
      <c r="H408" s="5">
        <v>62064</v>
      </c>
      <c r="I408" s="5">
        <v>4248162</v>
      </c>
      <c r="J408" s="10">
        <f t="shared" si="297"/>
        <v>8496324</v>
      </c>
      <c r="K408" s="5">
        <v>436.90637199999998</v>
      </c>
      <c r="L408" s="10">
        <f t="shared" si="298"/>
        <v>3495.2509759999998</v>
      </c>
      <c r="M408" s="5">
        <f t="shared" si="299"/>
        <v>52.219223999999997</v>
      </c>
      <c r="N408" s="5">
        <f t="shared" si="300"/>
        <v>13107200</v>
      </c>
      <c r="O408" s="11">
        <f t="shared" si="301"/>
        <v>2430.8194342379606</v>
      </c>
      <c r="P408" s="11">
        <f t="shared" si="337"/>
        <v>1.3333333333333333</v>
      </c>
      <c r="Q408" s="6">
        <f t="shared" si="302"/>
        <v>3.4866130080375799E-4</v>
      </c>
      <c r="R408" s="6">
        <f t="shared" si="303"/>
        <v>6.0225018708679131E-7</v>
      </c>
      <c r="S408" s="5">
        <f t="shared" si="304"/>
        <v>3.4926355099084479E-4</v>
      </c>
      <c r="T408" s="5">
        <f t="shared" si="305"/>
        <v>3.4866130080375799E-4</v>
      </c>
      <c r="U408" s="6">
        <f t="shared" si="306"/>
        <v>0</v>
      </c>
      <c r="V408" s="6">
        <f t="shared" si="307"/>
        <v>4.2722904535486648E-5</v>
      </c>
      <c r="W408" s="6">
        <f t="shared" si="308"/>
        <v>0.61643598824234014</v>
      </c>
      <c r="X408" s="5">
        <f t="shared" si="309"/>
        <v>0.61647871114687558</v>
      </c>
      <c r="Y408" s="5">
        <v>6.8800000000000003E-4</v>
      </c>
      <c r="Z408" s="5">
        <v>0.63567377777747203</v>
      </c>
      <c r="AA408" s="10">
        <f t="shared" si="310"/>
        <v>12.349308139534884</v>
      </c>
      <c r="AB408" s="10">
        <f t="shared" si="311"/>
        <v>4.0642453209302321E-2</v>
      </c>
      <c r="AC408" s="5">
        <f t="shared" si="312"/>
        <v>49.322485348290989</v>
      </c>
      <c r="AD408" s="5">
        <f t="shared" si="331"/>
        <v>49.234948983888835</v>
      </c>
      <c r="AE408" s="5">
        <f t="shared" si="313"/>
        <v>3.0196410960522573</v>
      </c>
      <c r="AG408" s="5">
        <v>65536</v>
      </c>
      <c r="AH408" s="5">
        <v>80676</v>
      </c>
      <c r="AI408" s="5">
        <v>4237584</v>
      </c>
      <c r="AJ408" s="10">
        <f t="shared" si="314"/>
        <v>8475168</v>
      </c>
      <c r="AK408" s="5">
        <v>326.13714599999997</v>
      </c>
      <c r="AL408" s="10">
        <f t="shared" si="315"/>
        <v>2609.0971679999998</v>
      </c>
      <c r="AM408" s="5">
        <f t="shared" si="316"/>
        <v>52.464528000000001</v>
      </c>
      <c r="AN408" s="5">
        <f t="shared" si="317"/>
        <v>13107200</v>
      </c>
      <c r="AO408" s="11">
        <f t="shared" si="318"/>
        <v>3248.3144376323207</v>
      </c>
      <c r="AP408" s="11">
        <f t="shared" si="336"/>
        <v>1.3333333333333333</v>
      </c>
      <c r="AQ408" s="6">
        <f t="shared" si="319"/>
        <v>0</v>
      </c>
      <c r="AR408" s="6">
        <f t="shared" si="320"/>
        <v>7.3944380931040767E-7</v>
      </c>
      <c r="AS408" s="5">
        <f t="shared" si="321"/>
        <v>7.3944380931040767E-7</v>
      </c>
      <c r="AT408" s="5">
        <f t="shared" si="322"/>
        <v>7.3944380931040767E-7</v>
      </c>
      <c r="AU408" s="6">
        <f t="shared" si="323"/>
        <v>3.3158140404305432E-2</v>
      </c>
      <c r="AV408" s="6">
        <f t="shared" si="324"/>
        <v>1.784010250971357E-5</v>
      </c>
      <c r="AW408" s="6">
        <f t="shared" si="325"/>
        <v>0.21618558399084797</v>
      </c>
      <c r="AX408" s="5">
        <f t="shared" si="326"/>
        <v>0.24936156449766311</v>
      </c>
      <c r="AY408" s="5">
        <v>2.42E-4</v>
      </c>
      <c r="AZ408" s="5">
        <v>0.22959404285721199</v>
      </c>
      <c r="BA408" s="10">
        <f t="shared" si="327"/>
        <v>35.021355371900825</v>
      </c>
      <c r="BB408" s="10">
        <f t="shared" si="328"/>
        <v>8.6251146049586766E-2</v>
      </c>
      <c r="BC408" s="5">
        <f t="shared" si="329"/>
        <v>99.694444706896519</v>
      </c>
      <c r="BD408" s="5">
        <f t="shared" si="332"/>
        <v>99.694444706896519</v>
      </c>
      <c r="BE408" s="5">
        <f t="shared" si="330"/>
        <v>8.6097711397263215</v>
      </c>
    </row>
    <row r="409" spans="5:57">
      <c r="E409" s="3"/>
      <c r="F409" s="3"/>
      <c r="G409" s="5">
        <v>65536</v>
      </c>
      <c r="H409" s="5">
        <v>80676</v>
      </c>
      <c r="I409" s="5">
        <v>4237584</v>
      </c>
      <c r="J409" s="10">
        <f t="shared" si="297"/>
        <v>8475168</v>
      </c>
      <c r="K409" s="5">
        <v>368.34631300000001</v>
      </c>
      <c r="L409" s="10">
        <f t="shared" si="298"/>
        <v>2946.7705040000001</v>
      </c>
      <c r="M409" s="5">
        <f t="shared" si="299"/>
        <v>52.464528000000001</v>
      </c>
      <c r="N409" s="5">
        <f t="shared" si="300"/>
        <v>13107200</v>
      </c>
      <c r="O409" s="11">
        <f t="shared" si="301"/>
        <v>2876.0868851156383</v>
      </c>
      <c r="P409" s="11">
        <f t="shared" si="337"/>
        <v>1.3333333333333333</v>
      </c>
      <c r="Q409" s="6">
        <f t="shared" si="302"/>
        <v>3.4779312787628909E-4</v>
      </c>
      <c r="R409" s="6">
        <f t="shared" si="303"/>
        <v>5.0774410751093328E-7</v>
      </c>
      <c r="S409" s="5">
        <f t="shared" si="304"/>
        <v>3.4830087198380001E-4</v>
      </c>
      <c r="T409" s="5">
        <f t="shared" si="305"/>
        <v>3.4779312787628909E-4</v>
      </c>
      <c r="U409" s="6">
        <f t="shared" si="306"/>
        <v>0</v>
      </c>
      <c r="V409" s="6">
        <f t="shared" si="307"/>
        <v>3.6018756820277014E-5</v>
      </c>
      <c r="W409" s="6">
        <f t="shared" si="308"/>
        <v>0.21593179239302901</v>
      </c>
      <c r="X409" s="5">
        <f t="shared" si="309"/>
        <v>0.21596781114984928</v>
      </c>
      <c r="Y409" s="5">
        <v>2.41E-4</v>
      </c>
      <c r="Z409" s="5">
        <v>0.23030992857146301</v>
      </c>
      <c r="AA409" s="10">
        <f t="shared" si="310"/>
        <v>35.166672199170122</v>
      </c>
      <c r="AB409" s="10">
        <f t="shared" si="311"/>
        <v>9.7818108016597516E-2</v>
      </c>
      <c r="AC409" s="5">
        <f t="shared" si="312"/>
        <v>44.312501193480948</v>
      </c>
      <c r="AD409" s="5">
        <f t="shared" si="331"/>
        <v>44.523183395767632</v>
      </c>
      <c r="AE409" s="5">
        <f t="shared" si="313"/>
        <v>6.2273118274028327</v>
      </c>
      <c r="AG409" s="5">
        <v>65536</v>
      </c>
      <c r="AH409" s="5">
        <v>36417</v>
      </c>
      <c r="AI409" s="5">
        <v>4344765</v>
      </c>
      <c r="AJ409" s="10">
        <f t="shared" si="314"/>
        <v>8689530</v>
      </c>
      <c r="AK409" s="5">
        <v>341.40603599999997</v>
      </c>
      <c r="AL409" s="10">
        <f t="shared" si="315"/>
        <v>2731.2482879999998</v>
      </c>
      <c r="AM409" s="5">
        <f t="shared" si="316"/>
        <v>52.865519999999997</v>
      </c>
      <c r="AN409" s="5">
        <f t="shared" si="317"/>
        <v>13107200</v>
      </c>
      <c r="AO409" s="11">
        <f t="shared" si="318"/>
        <v>3181.5232757044755</v>
      </c>
      <c r="AP409" s="11">
        <f t="shared" si="336"/>
        <v>1.3333333333333333</v>
      </c>
      <c r="AQ409" s="6">
        <f t="shared" si="319"/>
        <v>0</v>
      </c>
      <c r="AR409" s="6">
        <f t="shared" si="320"/>
        <v>7.7406263860972822E-7</v>
      </c>
      <c r="AS409" s="5">
        <f t="shared" si="321"/>
        <v>7.7406263860972822E-7</v>
      </c>
      <c r="AT409" s="5">
        <f t="shared" si="322"/>
        <v>7.7406263860972822E-7</v>
      </c>
      <c r="AU409" s="6">
        <f t="shared" si="323"/>
        <v>3.3996807589822903E-2</v>
      </c>
      <c r="AV409" s="6">
        <f t="shared" si="324"/>
        <v>1.8675329548860897E-5</v>
      </c>
      <c r="AW409" s="6">
        <f t="shared" si="325"/>
        <v>0.1920657047852575</v>
      </c>
      <c r="AX409" s="5">
        <f t="shared" si="326"/>
        <v>0.22608118770462926</v>
      </c>
      <c r="AY409" s="5">
        <v>2.1499999999999999E-4</v>
      </c>
      <c r="AZ409" s="5">
        <v>0.211002791666595</v>
      </c>
      <c r="BA409" s="10">
        <f t="shared" si="327"/>
        <v>40.416418604651163</v>
      </c>
      <c r="BB409" s="10">
        <f t="shared" si="328"/>
        <v>0.10162784327441859</v>
      </c>
      <c r="BC409" s="5">
        <f t="shared" si="329"/>
        <v>99.639970865762919</v>
      </c>
      <c r="BD409" s="5">
        <f t="shared" si="332"/>
        <v>99.639970865762919</v>
      </c>
      <c r="BE409" s="5">
        <f t="shared" si="330"/>
        <v>7.1460647126695847</v>
      </c>
    </row>
    <row r="410" spans="5:57">
      <c r="E410" s="3"/>
      <c r="F410" s="3"/>
      <c r="G410" s="5">
        <v>65536</v>
      </c>
      <c r="H410" s="5">
        <v>36417</v>
      </c>
      <c r="I410" s="5">
        <v>4344765</v>
      </c>
      <c r="J410" s="10">
        <f t="shared" si="297"/>
        <v>8689530</v>
      </c>
      <c r="K410" s="5">
        <v>383.66336100000001</v>
      </c>
      <c r="L410" s="10">
        <f t="shared" si="298"/>
        <v>3069.3068880000001</v>
      </c>
      <c r="M410" s="5">
        <f t="shared" si="299"/>
        <v>52.865519999999997</v>
      </c>
      <c r="N410" s="5">
        <f t="shared" si="300"/>
        <v>13107200</v>
      </c>
      <c r="O410" s="11">
        <f t="shared" si="301"/>
        <v>2831.1049748636278</v>
      </c>
      <c r="P410" s="11">
        <f t="shared" si="337"/>
        <v>1.3333333333333333</v>
      </c>
      <c r="Q410" s="6">
        <f t="shared" si="302"/>
        <v>3.5658984205090094E-4</v>
      </c>
      <c r="R410" s="6">
        <f t="shared" si="303"/>
        <v>5.2885777308049233E-7</v>
      </c>
      <c r="S410" s="5">
        <f t="shared" si="304"/>
        <v>3.5711869982398144E-4</v>
      </c>
      <c r="T410" s="5">
        <f t="shared" si="305"/>
        <v>3.5658984205090094E-4</v>
      </c>
      <c r="U410" s="6">
        <f t="shared" si="306"/>
        <v>0</v>
      </c>
      <c r="V410" s="6">
        <f t="shared" si="307"/>
        <v>3.7516534883054879E-5</v>
      </c>
      <c r="W410" s="6">
        <f t="shared" si="308"/>
        <v>0.19532419394888104</v>
      </c>
      <c r="X410" s="5">
        <f t="shared" si="309"/>
        <v>0.19536171048376408</v>
      </c>
      <c r="Y410" s="5">
        <v>2.1800000000000001E-4</v>
      </c>
      <c r="Z410" s="5">
        <v>0.21241011666659401</v>
      </c>
      <c r="AA410" s="10">
        <f t="shared" si="310"/>
        <v>39.860229357798161</v>
      </c>
      <c r="AB410" s="10">
        <f t="shared" si="311"/>
        <v>0.11263511515596331</v>
      </c>
      <c r="AC410" s="5">
        <f t="shared" si="312"/>
        <v>63.573322041697665</v>
      </c>
      <c r="AD410" s="5">
        <f t="shared" si="331"/>
        <v>63.815917350450192</v>
      </c>
      <c r="AE410" s="5">
        <f t="shared" si="313"/>
        <v>8.0261742945086176</v>
      </c>
      <c r="AG410" s="5">
        <v>8192</v>
      </c>
      <c r="AH410" s="5">
        <v>18696</v>
      </c>
      <c r="AI410" s="5">
        <v>4396289</v>
      </c>
      <c r="AJ410" s="10">
        <f t="shared" si="314"/>
        <v>8792578</v>
      </c>
      <c r="AK410" s="5">
        <v>304068.519531</v>
      </c>
      <c r="AL410" s="10">
        <f t="shared" si="315"/>
        <v>2432548.156248</v>
      </c>
      <c r="AM410" s="5">
        <f t="shared" si="316"/>
        <v>53.129387999999999</v>
      </c>
      <c r="AN410" s="5">
        <f t="shared" si="317"/>
        <v>13107200</v>
      </c>
      <c r="AO410" s="11">
        <f t="shared" si="318"/>
        <v>3.6145545474264358</v>
      </c>
      <c r="AP410" s="11">
        <f t="shared" si="336"/>
        <v>1.3333333333333333</v>
      </c>
      <c r="AQ410" s="6">
        <f t="shared" si="319"/>
        <v>0</v>
      </c>
      <c r="AR410" s="6">
        <f t="shared" si="320"/>
        <v>6.894080822470273E-4</v>
      </c>
      <c r="AS410" s="5">
        <f t="shared" si="321"/>
        <v>6.894080822470273E-4</v>
      </c>
      <c r="AT410" s="5">
        <f t="shared" si="322"/>
        <v>6.894080822470273E-4</v>
      </c>
      <c r="AU410" s="6">
        <f t="shared" si="323"/>
        <v>3.4399971285502193E-2</v>
      </c>
      <c r="AV410" s="6">
        <f t="shared" si="324"/>
        <v>1.6632921532985644E-2</v>
      </c>
      <c r="AW410" s="6">
        <f t="shared" si="325"/>
        <v>1.2301138394851143</v>
      </c>
      <c r="AX410" s="5">
        <f t="shared" si="326"/>
        <v>1.2811467323036021</v>
      </c>
      <c r="AY410" s="5">
        <v>1.377E-3</v>
      </c>
      <c r="AZ410" s="5">
        <v>1.3125258000003059</v>
      </c>
      <c r="BA410" s="10">
        <f t="shared" si="327"/>
        <v>6.3853144517066092</v>
      </c>
      <c r="BB410" s="10">
        <f t="shared" si="328"/>
        <v>14.132451161934641</v>
      </c>
      <c r="BC410" s="5">
        <f t="shared" si="329"/>
        <v>49.934053576831708</v>
      </c>
      <c r="BD410" s="5">
        <f t="shared" si="332"/>
        <v>49.934053576831708</v>
      </c>
      <c r="BE410" s="5">
        <f t="shared" si="330"/>
        <v>2.3907391151241772</v>
      </c>
    </row>
    <row r="411" spans="5:57">
      <c r="E411" s="3"/>
      <c r="F411" s="3"/>
      <c r="G411" s="5">
        <v>4096</v>
      </c>
      <c r="H411" s="5">
        <v>29214</v>
      </c>
      <c r="I411" s="5">
        <v>4400122</v>
      </c>
      <c r="J411" s="10">
        <f t="shared" si="297"/>
        <v>8800244</v>
      </c>
      <c r="K411" s="5">
        <v>475018.60351599997</v>
      </c>
      <c r="L411" s="10">
        <f t="shared" si="298"/>
        <v>3800148.8281279998</v>
      </c>
      <c r="M411" s="5">
        <f t="shared" si="299"/>
        <v>53.385744000000003</v>
      </c>
      <c r="N411" s="5">
        <f t="shared" si="300"/>
        <v>13107200</v>
      </c>
      <c r="O411" s="11">
        <f t="shared" si="301"/>
        <v>2.3157629866657379</v>
      </c>
      <c r="P411" s="11">
        <f t="shared" si="337"/>
        <v>1.3333333333333333</v>
      </c>
      <c r="Q411" s="6">
        <f t="shared" si="302"/>
        <v>3.6113318188318459E-4</v>
      </c>
      <c r="R411" s="6">
        <f t="shared" si="303"/>
        <v>6.5478569590927678E-4</v>
      </c>
      <c r="S411" s="5">
        <f t="shared" si="304"/>
        <v>1.0159188777924613E-3</v>
      </c>
      <c r="T411" s="5">
        <f t="shared" si="305"/>
        <v>6.5478569590927678E-4</v>
      </c>
      <c r="U411" s="6">
        <f t="shared" si="306"/>
        <v>0</v>
      </c>
      <c r="V411" s="6">
        <f t="shared" si="307"/>
        <v>4.6449710398351086E-2</v>
      </c>
      <c r="W411" s="6">
        <f t="shared" si="308"/>
        <v>3.4593885909937137</v>
      </c>
      <c r="X411" s="5">
        <f t="shared" si="309"/>
        <v>3.5058383013920649</v>
      </c>
      <c r="Y411" s="5">
        <v>3.8609999999999998E-3</v>
      </c>
      <c r="Z411" s="5">
        <v>3.6199845000002968</v>
      </c>
      <c r="AA411" s="10">
        <f t="shared" si="310"/>
        <v>2.2792654752654751</v>
      </c>
      <c r="AB411" s="10">
        <f t="shared" si="311"/>
        <v>7.8739162457974619</v>
      </c>
      <c r="AC411" s="5">
        <f t="shared" si="312"/>
        <v>83.041033516983248</v>
      </c>
      <c r="AD411" s="5">
        <f t="shared" si="331"/>
        <v>73.68767475285</v>
      </c>
      <c r="AE411" s="5">
        <f t="shared" si="313"/>
        <v>3.1532234076754357</v>
      </c>
      <c r="AG411" s="5">
        <v>4096</v>
      </c>
      <c r="AH411" s="5">
        <v>29214</v>
      </c>
      <c r="AI411" s="5">
        <v>4400122</v>
      </c>
      <c r="AJ411" s="10">
        <f t="shared" si="314"/>
        <v>8800244</v>
      </c>
      <c r="AK411" s="5">
        <v>474810.144287</v>
      </c>
      <c r="AL411" s="10">
        <f t="shared" si="315"/>
        <v>3798481.154296</v>
      </c>
      <c r="AM411" s="5">
        <f t="shared" si="316"/>
        <v>53.385744000000003</v>
      </c>
      <c r="AN411" s="5">
        <f t="shared" si="317"/>
        <v>13107200</v>
      </c>
      <c r="AO411" s="11">
        <f t="shared" si="318"/>
        <v>2.3167796923375845</v>
      </c>
      <c r="AP411" s="11">
        <f t="shared" si="336"/>
        <v>1.3333333333333333</v>
      </c>
      <c r="AQ411" s="6">
        <f t="shared" si="319"/>
        <v>0</v>
      </c>
      <c r="AR411" s="6">
        <f t="shared" si="320"/>
        <v>1.076526933828027E-3</v>
      </c>
      <c r="AS411" s="5">
        <f t="shared" si="321"/>
        <v>1.076526933828027E-3</v>
      </c>
      <c r="AT411" s="5">
        <f t="shared" si="322"/>
        <v>1.076526933828027E-3</v>
      </c>
      <c r="AU411" s="6">
        <f t="shared" si="323"/>
        <v>3.4429963647227578E-2</v>
      </c>
      <c r="AV411" s="6">
        <f t="shared" si="324"/>
        <v>2.5972698144393434E-2</v>
      </c>
      <c r="AW411" s="6">
        <f t="shared" si="325"/>
        <v>3.3410499344040141</v>
      </c>
      <c r="AX411" s="5">
        <f t="shared" si="326"/>
        <v>3.401452596195635</v>
      </c>
      <c r="AY411" s="5">
        <v>3.7399999999999998E-3</v>
      </c>
      <c r="AZ411" s="5">
        <v>3.5000646153840398</v>
      </c>
      <c r="BA411" s="10">
        <f t="shared" si="327"/>
        <v>2.3530064171122995</v>
      </c>
      <c r="BB411" s="10">
        <f t="shared" si="328"/>
        <v>8.125093378173263</v>
      </c>
      <c r="BC411" s="5">
        <f t="shared" si="329"/>
        <v>71.215857384277342</v>
      </c>
      <c r="BD411" s="5">
        <f t="shared" si="332"/>
        <v>71.215857384277342</v>
      </c>
      <c r="BE411" s="5">
        <f t="shared" si="330"/>
        <v>2.8174342483555757</v>
      </c>
    </row>
    <row r="412" spans="5:57">
      <c r="E412" s="3"/>
      <c r="F412" s="3"/>
      <c r="G412" s="5">
        <v>4096</v>
      </c>
      <c r="H412" s="5">
        <v>29214</v>
      </c>
      <c r="I412" s="5">
        <v>4400122</v>
      </c>
      <c r="J412" s="10">
        <f t="shared" si="297"/>
        <v>8800244</v>
      </c>
      <c r="K412" s="5">
        <v>473937.38061499997</v>
      </c>
      <c r="L412" s="10">
        <f t="shared" si="298"/>
        <v>3791499.0449199998</v>
      </c>
      <c r="M412" s="5">
        <f t="shared" si="299"/>
        <v>53.385744000000003</v>
      </c>
      <c r="N412" s="5">
        <f t="shared" si="300"/>
        <v>13107200</v>
      </c>
      <c r="O412" s="11">
        <f t="shared" si="301"/>
        <v>2.3210460811775531</v>
      </c>
      <c r="P412" s="11">
        <f t="shared" si="337"/>
        <v>1.3333333333333333</v>
      </c>
      <c r="Q412" s="6">
        <f t="shared" si="302"/>
        <v>3.6113318188318459E-4</v>
      </c>
      <c r="R412" s="6">
        <f t="shared" si="303"/>
        <v>6.5329529261891285E-4</v>
      </c>
      <c r="S412" s="5">
        <f t="shared" si="304"/>
        <v>1.0144284745020975E-3</v>
      </c>
      <c r="T412" s="5">
        <f t="shared" si="305"/>
        <v>6.5329529261891285E-4</v>
      </c>
      <c r="U412" s="6">
        <f t="shared" si="306"/>
        <v>0</v>
      </c>
      <c r="V412" s="6">
        <f t="shared" si="307"/>
        <v>4.6343982979980991E-2</v>
      </c>
      <c r="W412" s="6">
        <f t="shared" si="308"/>
        <v>3.4459488528779652</v>
      </c>
      <c r="X412" s="5">
        <f t="shared" si="309"/>
        <v>3.4922928358579464</v>
      </c>
      <c r="Y412" s="5">
        <v>3.846E-3</v>
      </c>
      <c r="Z412" s="5">
        <v>3.6215584285719782</v>
      </c>
      <c r="AA412" s="10">
        <f t="shared" si="310"/>
        <v>2.2881549661986478</v>
      </c>
      <c r="AB412" s="10">
        <f t="shared" si="311"/>
        <v>7.886633478772751</v>
      </c>
      <c r="AC412" s="5">
        <f t="shared" si="312"/>
        <v>83.013642937625761</v>
      </c>
      <c r="AD412" s="5">
        <f t="shared" si="331"/>
        <v>73.623804615130069</v>
      </c>
      <c r="AE412" s="5">
        <f t="shared" si="313"/>
        <v>3.5693361093998064</v>
      </c>
      <c r="AG412" s="5">
        <v>4096</v>
      </c>
      <c r="AH412" s="5">
        <v>29214</v>
      </c>
      <c r="AI412" s="5">
        <v>4400122</v>
      </c>
      <c r="AJ412" s="10">
        <f t="shared" si="314"/>
        <v>8800244</v>
      </c>
      <c r="AK412" s="5">
        <v>474884.210938</v>
      </c>
      <c r="AL412" s="10">
        <f t="shared" si="315"/>
        <v>3799073.687504</v>
      </c>
      <c r="AM412" s="5">
        <f t="shared" si="316"/>
        <v>53.385744000000003</v>
      </c>
      <c r="AN412" s="5">
        <f t="shared" si="317"/>
        <v>13107200</v>
      </c>
      <c r="AO412" s="11">
        <f t="shared" si="318"/>
        <v>2.316418349279711</v>
      </c>
      <c r="AP412" s="11">
        <f t="shared" si="336"/>
        <v>1.3333333333333333</v>
      </c>
      <c r="AQ412" s="6">
        <f t="shared" si="319"/>
        <v>0</v>
      </c>
      <c r="AR412" s="6">
        <f t="shared" si="320"/>
        <v>1.0766948635693339E-3</v>
      </c>
      <c r="AS412" s="5">
        <f t="shared" si="321"/>
        <v>1.0766948635693339E-3</v>
      </c>
      <c r="AT412" s="5">
        <f t="shared" si="322"/>
        <v>1.0766948635693339E-3</v>
      </c>
      <c r="AU412" s="6">
        <f t="shared" si="323"/>
        <v>3.4429963647227578E-2</v>
      </c>
      <c r="AV412" s="6">
        <f t="shared" si="324"/>
        <v>2.5976749681185848E-2</v>
      </c>
      <c r="AW412" s="6">
        <f t="shared" si="325"/>
        <v>3.5232890217351418</v>
      </c>
      <c r="AX412" s="5">
        <f t="shared" si="326"/>
        <v>3.5836957350635554</v>
      </c>
      <c r="AY412" s="5">
        <v>3.9439999999999996E-3</v>
      </c>
      <c r="AZ412" s="5">
        <v>3.6996691999999993</v>
      </c>
      <c r="BA412" s="10">
        <f t="shared" si="327"/>
        <v>2.2312991886409739</v>
      </c>
      <c r="BB412" s="10">
        <f t="shared" si="328"/>
        <v>7.7060318204949301</v>
      </c>
      <c r="BC412" s="5">
        <f t="shared" si="329"/>
        <v>72.700434493678145</v>
      </c>
      <c r="BD412" s="5">
        <f t="shared" si="332"/>
        <v>72.700434493678145</v>
      </c>
      <c r="BE412" s="5">
        <f t="shared" si="330"/>
        <v>3.1346982302213373</v>
      </c>
    </row>
    <row r="413" spans="5:57">
      <c r="E413" s="3"/>
      <c r="F413" s="3"/>
      <c r="G413" s="5">
        <v>65536</v>
      </c>
      <c r="H413" s="5">
        <v>79171</v>
      </c>
      <c r="I413" s="5">
        <v>4352105</v>
      </c>
      <c r="J413" s="10">
        <f t="shared" si="297"/>
        <v>8704210</v>
      </c>
      <c r="K413" s="5">
        <v>438.17327899999998</v>
      </c>
      <c r="L413" s="10">
        <f t="shared" si="298"/>
        <v>3505.3862319999998</v>
      </c>
      <c r="M413" s="5">
        <f t="shared" si="299"/>
        <v>53.808680000000003</v>
      </c>
      <c r="N413" s="5">
        <f t="shared" si="300"/>
        <v>13107200</v>
      </c>
      <c r="O413" s="11">
        <f t="shared" si="301"/>
        <v>2483.0958484805278</v>
      </c>
      <c r="P413" s="11">
        <f t="shared" si="337"/>
        <v>1.3333333333333333</v>
      </c>
      <c r="Q413" s="6">
        <f t="shared" si="302"/>
        <v>3.5719226115542182E-4</v>
      </c>
      <c r="R413" s="6">
        <f t="shared" si="303"/>
        <v>6.0399654517783692E-7</v>
      </c>
      <c r="S413" s="5">
        <f t="shared" si="304"/>
        <v>3.5779625770059964E-4</v>
      </c>
      <c r="T413" s="5">
        <f t="shared" si="305"/>
        <v>3.5719226115542182E-4</v>
      </c>
      <c r="U413" s="6">
        <f t="shared" si="306"/>
        <v>0</v>
      </c>
      <c r="V413" s="6">
        <f t="shared" si="307"/>
        <v>4.2846789079830945E-5</v>
      </c>
      <c r="W413" s="6">
        <f t="shared" si="308"/>
        <v>0.19174026378468137</v>
      </c>
      <c r="X413" s="5">
        <f t="shared" si="309"/>
        <v>0.19178311057376121</v>
      </c>
      <c r="Y413" s="5">
        <v>2.14E-4</v>
      </c>
      <c r="Z413" s="5">
        <v>0.21165669999999998</v>
      </c>
      <c r="AA413" s="10">
        <f t="shared" si="310"/>
        <v>40.673878504672899</v>
      </c>
      <c r="AB413" s="10">
        <f t="shared" si="311"/>
        <v>0.13104247596261681</v>
      </c>
      <c r="AC413" s="5">
        <f t="shared" si="312"/>
        <v>66.912271567954136</v>
      </c>
      <c r="AD413" s="5">
        <f t="shared" si="331"/>
        <v>67.194512944205442</v>
      </c>
      <c r="AE413" s="5">
        <f t="shared" si="313"/>
        <v>9.3895394883501275</v>
      </c>
      <c r="AG413" s="5">
        <v>16384</v>
      </c>
      <c r="AH413" s="5">
        <v>42138</v>
      </c>
      <c r="AI413" s="5">
        <v>4413449</v>
      </c>
      <c r="AJ413" s="10">
        <f t="shared" si="314"/>
        <v>8826898</v>
      </c>
      <c r="AK413" s="5">
        <v>244456.60485800001</v>
      </c>
      <c r="AL413" s="10">
        <f t="shared" si="315"/>
        <v>1955652.838864</v>
      </c>
      <c r="AM413" s="5">
        <f t="shared" si="316"/>
        <v>53.804147999999998</v>
      </c>
      <c r="AN413" s="5">
        <f t="shared" si="317"/>
        <v>13107200</v>
      </c>
      <c r="AO413" s="11">
        <f t="shared" si="318"/>
        <v>4.5135301238472216</v>
      </c>
      <c r="AP413" s="11">
        <f t="shared" si="336"/>
        <v>1.3333333333333333</v>
      </c>
      <c r="AQ413" s="6">
        <f t="shared" si="319"/>
        <v>0</v>
      </c>
      <c r="AR413" s="6">
        <f t="shared" si="320"/>
        <v>5.5425125694602312E-4</v>
      </c>
      <c r="AS413" s="5">
        <f t="shared" si="321"/>
        <v>5.5425125694602312E-4</v>
      </c>
      <c r="AT413" s="5">
        <f t="shared" si="322"/>
        <v>5.5425125694602312E-4</v>
      </c>
      <c r="AU413" s="6">
        <f t="shared" si="323"/>
        <v>3.4534244420698544E-2</v>
      </c>
      <c r="AV413" s="6">
        <f t="shared" si="324"/>
        <v>1.337207657371008E-2</v>
      </c>
      <c r="AW413" s="6">
        <f t="shared" si="325"/>
        <v>0.82186255070900882</v>
      </c>
      <c r="AX413" s="5">
        <f t="shared" si="326"/>
        <v>0.86976887170341743</v>
      </c>
      <c r="AY413" s="5">
        <v>9.2000000000000003E-4</v>
      </c>
      <c r="AZ413" s="5">
        <v>0.88804769230748004</v>
      </c>
      <c r="BA413" s="10">
        <f t="shared" si="327"/>
        <v>9.5944543478260869</v>
      </c>
      <c r="BB413" s="10">
        <f t="shared" si="328"/>
        <v>17.005676859686957</v>
      </c>
      <c r="BC413" s="5">
        <f t="shared" si="329"/>
        <v>39.755298158040972</v>
      </c>
      <c r="BD413" s="5">
        <f t="shared" si="332"/>
        <v>39.755298158040972</v>
      </c>
      <c r="BE413" s="5">
        <f t="shared" si="330"/>
        <v>2.0583151966272659</v>
      </c>
    </row>
    <row r="414" spans="5:57">
      <c r="E414" s="3"/>
      <c r="F414" s="3"/>
      <c r="G414" s="5">
        <v>65536</v>
      </c>
      <c r="H414" s="5">
        <v>79171</v>
      </c>
      <c r="I414" s="5">
        <v>4352105</v>
      </c>
      <c r="J414" s="10">
        <f t="shared" si="297"/>
        <v>8704210</v>
      </c>
      <c r="K414" s="5">
        <v>437.25712600000003</v>
      </c>
      <c r="L414" s="10">
        <f t="shared" si="298"/>
        <v>3498.0570080000002</v>
      </c>
      <c r="M414" s="5">
        <f t="shared" si="299"/>
        <v>53.808680000000003</v>
      </c>
      <c r="N414" s="5">
        <f t="shared" si="300"/>
        <v>13107200</v>
      </c>
      <c r="O414" s="11">
        <f t="shared" si="301"/>
        <v>2488.2984983073779</v>
      </c>
      <c r="P414" s="11">
        <f t="shared" si="337"/>
        <v>1.3333333333333333</v>
      </c>
      <c r="Q414" s="6">
        <f t="shared" si="302"/>
        <v>3.5719226115542182E-4</v>
      </c>
      <c r="R414" s="6">
        <f t="shared" si="303"/>
        <v>6.0273368120740688E-7</v>
      </c>
      <c r="S414" s="5">
        <f t="shared" si="304"/>
        <v>3.5779499483662924E-4</v>
      </c>
      <c r="T414" s="5">
        <f t="shared" si="305"/>
        <v>3.5719226115542182E-4</v>
      </c>
      <c r="U414" s="6">
        <f t="shared" si="306"/>
        <v>0</v>
      </c>
      <c r="V414" s="6">
        <f t="shared" si="307"/>
        <v>4.2757203027378273E-5</v>
      </c>
      <c r="W414" s="6">
        <f t="shared" si="308"/>
        <v>0.19174026378468137</v>
      </c>
      <c r="X414" s="5">
        <f t="shared" si="309"/>
        <v>0.19178302098770875</v>
      </c>
      <c r="Y414" s="5">
        <v>2.14E-4</v>
      </c>
      <c r="Z414" s="5">
        <v>0.211585366666738</v>
      </c>
      <c r="AA414" s="10">
        <f t="shared" si="310"/>
        <v>40.673878504672899</v>
      </c>
      <c r="AB414" s="10">
        <f t="shared" si="311"/>
        <v>0.13076848628037385</v>
      </c>
      <c r="AC414" s="5">
        <f t="shared" si="312"/>
        <v>66.912271567954136</v>
      </c>
      <c r="AD414" s="5">
        <f t="shared" si="331"/>
        <v>67.193922820854795</v>
      </c>
      <c r="AE414" s="5">
        <f t="shared" si="313"/>
        <v>9.3590336567175516</v>
      </c>
      <c r="AG414" s="5">
        <v>65536</v>
      </c>
      <c r="AH414" s="5">
        <v>79171</v>
      </c>
      <c r="AI414" s="5">
        <v>4352105</v>
      </c>
      <c r="AJ414" s="10">
        <f t="shared" si="314"/>
        <v>8704210</v>
      </c>
      <c r="AK414" s="5">
        <v>359.90693700000003</v>
      </c>
      <c r="AL414" s="10">
        <f t="shared" si="315"/>
        <v>2879.2554960000002</v>
      </c>
      <c r="AM414" s="5">
        <f t="shared" si="316"/>
        <v>53.808680000000003</v>
      </c>
      <c r="AN414" s="5">
        <f t="shared" si="317"/>
        <v>13107200</v>
      </c>
      <c r="AO414" s="11">
        <f t="shared" si="318"/>
        <v>3023.076629389891</v>
      </c>
      <c r="AP414" s="11">
        <f t="shared" si="336"/>
        <v>1.3333333333333333</v>
      </c>
      <c r="AQ414" s="6">
        <f t="shared" si="319"/>
        <v>0</v>
      </c>
      <c r="AR414" s="6">
        <f t="shared" si="320"/>
        <v>8.1600933765613119E-7</v>
      </c>
      <c r="AS414" s="5">
        <f t="shared" si="321"/>
        <v>8.1600933765613119E-7</v>
      </c>
      <c r="AT414" s="5">
        <f t="shared" si="322"/>
        <v>8.1600933765613119E-7</v>
      </c>
      <c r="AU414" s="6">
        <f t="shared" si="323"/>
        <v>3.4054241436695935E-2</v>
      </c>
      <c r="AV414" s="6">
        <f t="shared" si="324"/>
        <v>1.9687351559877279E-5</v>
      </c>
      <c r="AW414" s="6">
        <f t="shared" si="325"/>
        <v>0.19563902022312277</v>
      </c>
      <c r="AX414" s="5">
        <f t="shared" si="326"/>
        <v>0.22971294901137856</v>
      </c>
      <c r="AY414" s="5">
        <v>2.1900000000000001E-4</v>
      </c>
      <c r="AZ414" s="5">
        <v>0.21746363076931502</v>
      </c>
      <c r="BA414" s="10">
        <f t="shared" si="327"/>
        <v>39.745251141552515</v>
      </c>
      <c r="BB414" s="10">
        <f t="shared" si="328"/>
        <v>0.10517828295890412</v>
      </c>
      <c r="BC414" s="5">
        <f t="shared" si="329"/>
        <v>99.627392996504057</v>
      </c>
      <c r="BD414" s="5">
        <f t="shared" si="332"/>
        <v>99.627392996504057</v>
      </c>
      <c r="BE414" s="5">
        <f t="shared" si="330"/>
        <v>5.6328123460136634</v>
      </c>
    </row>
    <row r="415" spans="5:57">
      <c r="E415" s="3"/>
      <c r="F415" s="3"/>
      <c r="G415" s="5">
        <v>65536</v>
      </c>
      <c r="H415" s="5">
        <v>79171</v>
      </c>
      <c r="I415" s="5">
        <v>4352105</v>
      </c>
      <c r="J415" s="10">
        <f t="shared" si="297"/>
        <v>8704210</v>
      </c>
      <c r="K415" s="5">
        <v>433.06720000000001</v>
      </c>
      <c r="L415" s="10">
        <f t="shared" si="298"/>
        <v>3464.5376000000001</v>
      </c>
      <c r="M415" s="5">
        <f t="shared" si="299"/>
        <v>53.808680000000003</v>
      </c>
      <c r="N415" s="5">
        <f t="shared" si="300"/>
        <v>13107200</v>
      </c>
      <c r="O415" s="11">
        <f t="shared" si="301"/>
        <v>2512.3727911049368</v>
      </c>
      <c r="P415" s="11">
        <f t="shared" si="337"/>
        <v>1.3333333333333333</v>
      </c>
      <c r="Q415" s="6">
        <f t="shared" si="302"/>
        <v>3.5719226115542182E-4</v>
      </c>
      <c r="R415" s="6">
        <f t="shared" si="303"/>
        <v>5.9695811033205274E-7</v>
      </c>
      <c r="S415" s="5">
        <f t="shared" si="304"/>
        <v>3.577892192657539E-4</v>
      </c>
      <c r="T415" s="5">
        <f t="shared" si="305"/>
        <v>3.5719226115542182E-4</v>
      </c>
      <c r="U415" s="6">
        <f t="shared" si="306"/>
        <v>0</v>
      </c>
      <c r="V415" s="6">
        <f t="shared" si="307"/>
        <v>4.2347490970103094E-5</v>
      </c>
      <c r="W415" s="6">
        <f t="shared" si="308"/>
        <v>0.19174026378468137</v>
      </c>
      <c r="X415" s="5">
        <f t="shared" si="309"/>
        <v>0.19178261127565147</v>
      </c>
      <c r="Y415" s="5">
        <v>2.14E-4</v>
      </c>
      <c r="Z415" s="5">
        <v>0.21153186666673801</v>
      </c>
      <c r="AA415" s="10">
        <f t="shared" si="310"/>
        <v>40.673878504672899</v>
      </c>
      <c r="AB415" s="10">
        <f t="shared" si="311"/>
        <v>0.12951542429906543</v>
      </c>
      <c r="AC415" s="5">
        <f t="shared" si="312"/>
        <v>66.912271567954136</v>
      </c>
      <c r="AD415" s="5">
        <f t="shared" si="331"/>
        <v>67.191223955959771</v>
      </c>
      <c r="AE415" s="5">
        <f t="shared" si="313"/>
        <v>9.3363027057293895</v>
      </c>
      <c r="AG415" s="5">
        <v>65536</v>
      </c>
      <c r="AH415" s="5">
        <v>79171</v>
      </c>
      <c r="AI415" s="5">
        <v>4352105</v>
      </c>
      <c r="AJ415" s="10">
        <f t="shared" si="314"/>
        <v>8704210</v>
      </c>
      <c r="AK415" s="5">
        <v>376.07507299999997</v>
      </c>
      <c r="AL415" s="10">
        <f t="shared" si="315"/>
        <v>3008.6005839999998</v>
      </c>
      <c r="AM415" s="5">
        <f t="shared" si="316"/>
        <v>53.808680000000003</v>
      </c>
      <c r="AN415" s="5">
        <f t="shared" si="317"/>
        <v>13107200</v>
      </c>
      <c r="AO415" s="11">
        <f t="shared" si="318"/>
        <v>2893.1091904620866</v>
      </c>
      <c r="AP415" s="11">
        <f t="shared" si="336"/>
        <v>1.3333333333333333</v>
      </c>
      <c r="AQ415" s="6">
        <f t="shared" si="319"/>
        <v>0</v>
      </c>
      <c r="AR415" s="6">
        <f t="shared" si="320"/>
        <v>8.5266700827083844E-7</v>
      </c>
      <c r="AS415" s="5">
        <f t="shared" si="321"/>
        <v>8.5266700827083844E-7</v>
      </c>
      <c r="AT415" s="5">
        <f t="shared" si="322"/>
        <v>8.5266700827083844E-7</v>
      </c>
      <c r="AU415" s="6">
        <f t="shared" si="323"/>
        <v>3.4054241436695935E-2</v>
      </c>
      <c r="AV415" s="6">
        <f t="shared" si="324"/>
        <v>2.0571768459849136E-5</v>
      </c>
      <c r="AW415" s="6">
        <f t="shared" si="325"/>
        <v>0.19563902022312277</v>
      </c>
      <c r="AX415" s="5">
        <f t="shared" si="326"/>
        <v>0.22971383342827856</v>
      </c>
      <c r="AY415" s="5">
        <v>2.1900000000000001E-4</v>
      </c>
      <c r="AZ415" s="5">
        <v>0.21747065000007301</v>
      </c>
      <c r="BA415" s="10">
        <f t="shared" si="327"/>
        <v>39.745251141552515</v>
      </c>
      <c r="BB415" s="10">
        <f t="shared" si="328"/>
        <v>0.10990321768036528</v>
      </c>
      <c r="BC415" s="5">
        <f t="shared" si="329"/>
        <v>99.610654334122898</v>
      </c>
      <c r="BD415" s="5">
        <f t="shared" si="332"/>
        <v>99.610654334122898</v>
      </c>
      <c r="BE415" s="5">
        <f t="shared" si="330"/>
        <v>5.62980955278399</v>
      </c>
    </row>
    <row r="416" spans="5:57">
      <c r="E416" s="3"/>
      <c r="F416" s="3"/>
      <c r="G416" s="5">
        <v>65536</v>
      </c>
      <c r="H416" s="5">
        <v>79171</v>
      </c>
      <c r="I416" s="5">
        <v>4352105</v>
      </c>
      <c r="J416" s="10">
        <f t="shared" si="297"/>
        <v>8704210</v>
      </c>
      <c r="K416" s="5">
        <v>452.96257000000003</v>
      </c>
      <c r="L416" s="10">
        <f t="shared" si="298"/>
        <v>3623.7005600000002</v>
      </c>
      <c r="M416" s="5">
        <f t="shared" si="299"/>
        <v>53.808680000000003</v>
      </c>
      <c r="N416" s="5">
        <f t="shared" si="300"/>
        <v>13107200</v>
      </c>
      <c r="O416" s="11">
        <f t="shared" si="301"/>
        <v>2402.0224231772613</v>
      </c>
      <c r="P416" s="11">
        <f t="shared" si="337"/>
        <v>1.3333333333333333</v>
      </c>
      <c r="Q416" s="6">
        <f t="shared" si="302"/>
        <v>3.5719226115542182E-4</v>
      </c>
      <c r="R416" s="6">
        <f t="shared" si="303"/>
        <v>6.2438272821943154E-7</v>
      </c>
      <c r="S416" s="5">
        <f t="shared" si="304"/>
        <v>3.5781664388364123E-4</v>
      </c>
      <c r="T416" s="5">
        <f t="shared" si="305"/>
        <v>3.5719226115542182E-4</v>
      </c>
      <c r="U416" s="6">
        <f t="shared" si="306"/>
        <v>0</v>
      </c>
      <c r="V416" s="6">
        <f t="shared" si="307"/>
        <v>4.4292960406305748E-5</v>
      </c>
      <c r="W416" s="6">
        <f t="shared" si="308"/>
        <v>0.19174026378468137</v>
      </c>
      <c r="X416" s="5">
        <f t="shared" si="309"/>
        <v>0.19178455674508768</v>
      </c>
      <c r="Y416" s="5">
        <v>2.14E-4</v>
      </c>
      <c r="Z416" s="5">
        <v>0.21168880000000001</v>
      </c>
      <c r="AA416" s="10">
        <f t="shared" si="310"/>
        <v>40.673878504672899</v>
      </c>
      <c r="AB416" s="10">
        <f t="shared" si="311"/>
        <v>0.1354654414953271</v>
      </c>
      <c r="AC416" s="5">
        <f t="shared" si="312"/>
        <v>66.912271567954136</v>
      </c>
      <c r="AD416" s="5">
        <f t="shared" si="331"/>
        <v>67.204039197963198</v>
      </c>
      <c r="AE416" s="5">
        <f t="shared" si="313"/>
        <v>9.4025962898898428</v>
      </c>
      <c r="AG416" s="5">
        <v>65536</v>
      </c>
      <c r="AH416" s="5">
        <v>79171</v>
      </c>
      <c r="AI416" s="5">
        <v>4352105</v>
      </c>
      <c r="AJ416" s="10">
        <f t="shared" si="314"/>
        <v>8704210</v>
      </c>
      <c r="AK416" s="5">
        <v>373.634232</v>
      </c>
      <c r="AL416" s="10">
        <f t="shared" si="315"/>
        <v>2989.073856</v>
      </c>
      <c r="AM416" s="5">
        <f t="shared" si="316"/>
        <v>53.808680000000003</v>
      </c>
      <c r="AN416" s="5">
        <f t="shared" si="317"/>
        <v>13107200</v>
      </c>
      <c r="AO416" s="11">
        <f t="shared" si="318"/>
        <v>2912.0090099239087</v>
      </c>
      <c r="AP416" s="11">
        <f t="shared" si="336"/>
        <v>1.3333333333333333</v>
      </c>
      <c r="AQ416" s="6">
        <f t="shared" si="319"/>
        <v>0</v>
      </c>
      <c r="AR416" s="6">
        <f t="shared" si="320"/>
        <v>8.4713294142473617E-7</v>
      </c>
      <c r="AS416" s="5">
        <f t="shared" si="321"/>
        <v>8.4713294142473617E-7</v>
      </c>
      <c r="AT416" s="5">
        <f t="shared" si="322"/>
        <v>8.4713294142473617E-7</v>
      </c>
      <c r="AU416" s="6">
        <f t="shared" si="323"/>
        <v>3.4054241436695935E-2</v>
      </c>
      <c r="AV416" s="6">
        <f t="shared" si="324"/>
        <v>2.0438251458845174E-5</v>
      </c>
      <c r="AW416" s="6">
        <f t="shared" si="325"/>
        <v>0.19563902022312277</v>
      </c>
      <c r="AX416" s="5">
        <f t="shared" si="326"/>
        <v>0.22971369991127755</v>
      </c>
      <c r="AY416" s="5">
        <v>2.1900000000000001E-4</v>
      </c>
      <c r="AZ416" s="5">
        <v>0.21740312499992703</v>
      </c>
      <c r="BA416" s="10">
        <f t="shared" si="327"/>
        <v>39.745251141552515</v>
      </c>
      <c r="BB416" s="10">
        <f t="shared" si="328"/>
        <v>0.1091899125479452</v>
      </c>
      <c r="BC416" s="5">
        <f t="shared" si="329"/>
        <v>99.613181305285508</v>
      </c>
      <c r="BD416" s="5">
        <f t="shared" si="332"/>
        <v>99.613181305285508</v>
      </c>
      <c r="BE416" s="5">
        <f t="shared" si="330"/>
        <v>5.6625565577103112</v>
      </c>
    </row>
    <row r="417" spans="5:57">
      <c r="E417" s="3"/>
      <c r="F417" s="3"/>
      <c r="G417" s="5">
        <v>65536</v>
      </c>
      <c r="H417" s="5">
        <v>29736</v>
      </c>
      <c r="I417" s="5">
        <v>4470048</v>
      </c>
      <c r="J417" s="10">
        <f t="shared" si="297"/>
        <v>8940096</v>
      </c>
      <c r="K417" s="5">
        <v>399.655869</v>
      </c>
      <c r="L417" s="10">
        <f t="shared" si="298"/>
        <v>3197.246952</v>
      </c>
      <c r="M417" s="5">
        <f t="shared" si="299"/>
        <v>54.235295999999998</v>
      </c>
      <c r="N417" s="5">
        <f t="shared" si="300"/>
        <v>13107200</v>
      </c>
      <c r="O417" s="11">
        <f t="shared" si="301"/>
        <v>2796.1856353972371</v>
      </c>
      <c r="P417" s="11">
        <f t="shared" si="337"/>
        <v>1.3333333333333333</v>
      </c>
      <c r="Q417" s="6">
        <f t="shared" si="302"/>
        <v>3.6687224977183941E-4</v>
      </c>
      <c r="R417" s="6">
        <f t="shared" si="303"/>
        <v>5.5090252122847086E-7</v>
      </c>
      <c r="S417" s="5">
        <f t="shared" si="304"/>
        <v>3.6742315229306788E-4</v>
      </c>
      <c r="T417" s="5">
        <f t="shared" si="305"/>
        <v>3.6687224977183941E-4</v>
      </c>
      <c r="U417" s="6">
        <f t="shared" si="306"/>
        <v>0</v>
      </c>
      <c r="V417" s="6">
        <f t="shared" si="307"/>
        <v>3.908036282504472E-5</v>
      </c>
      <c r="W417" s="6">
        <f t="shared" si="308"/>
        <v>0.2015960717362304</v>
      </c>
      <c r="X417" s="5">
        <f t="shared" si="309"/>
        <v>0.20163515209905544</v>
      </c>
      <c r="Y417" s="5">
        <v>2.2499999999999999E-4</v>
      </c>
      <c r="Z417" s="5">
        <v>0.21828461538464999</v>
      </c>
      <c r="AA417" s="10">
        <f t="shared" si="310"/>
        <v>39.733759999999997</v>
      </c>
      <c r="AB417" s="10">
        <f t="shared" si="311"/>
        <v>0.11367989162666667</v>
      </c>
      <c r="AC417" s="5">
        <f t="shared" si="312"/>
        <v>63.054333231928631</v>
      </c>
      <c r="AD417" s="5">
        <f t="shared" si="331"/>
        <v>63.299178796919065</v>
      </c>
      <c r="AE417" s="5">
        <f t="shared" si="313"/>
        <v>7.627410322186801</v>
      </c>
      <c r="AG417" s="5">
        <v>65536</v>
      </c>
      <c r="AH417" s="5">
        <v>79171</v>
      </c>
      <c r="AI417" s="5">
        <v>4352105</v>
      </c>
      <c r="AJ417" s="10">
        <f t="shared" si="314"/>
        <v>8704210</v>
      </c>
      <c r="AK417" s="5">
        <v>375.56411700000001</v>
      </c>
      <c r="AL417" s="10">
        <f t="shared" si="315"/>
        <v>3004.5129360000001</v>
      </c>
      <c r="AM417" s="5">
        <f t="shared" si="316"/>
        <v>53.808680000000003</v>
      </c>
      <c r="AN417" s="5">
        <f t="shared" si="317"/>
        <v>13107200</v>
      </c>
      <c r="AO417" s="11">
        <f t="shared" si="318"/>
        <v>2897.0452733640682</v>
      </c>
      <c r="AP417" s="11">
        <f t="shared" si="336"/>
        <v>1.3333333333333333</v>
      </c>
      <c r="AQ417" s="6">
        <f t="shared" si="319"/>
        <v>0</v>
      </c>
      <c r="AR417" s="6">
        <f t="shared" si="320"/>
        <v>8.5150852860771537E-7</v>
      </c>
      <c r="AS417" s="5">
        <f t="shared" si="321"/>
        <v>8.5150852860771537E-7</v>
      </c>
      <c r="AT417" s="5">
        <f t="shared" si="322"/>
        <v>8.5150852860771537E-7</v>
      </c>
      <c r="AU417" s="6">
        <f t="shared" si="323"/>
        <v>3.4054241436695935E-2</v>
      </c>
      <c r="AV417" s="6">
        <f t="shared" si="324"/>
        <v>2.0543818538996047E-5</v>
      </c>
      <c r="AW417" s="6">
        <f t="shared" si="325"/>
        <v>0.19563902022312277</v>
      </c>
      <c r="AX417" s="5">
        <f t="shared" si="326"/>
        <v>0.22971380547835771</v>
      </c>
      <c r="AY417" s="5">
        <v>2.1900000000000001E-4</v>
      </c>
      <c r="AZ417" s="10">
        <v>0.21718595000007301</v>
      </c>
      <c r="BA417" s="10">
        <f t="shared" si="327"/>
        <v>39.745251141552515</v>
      </c>
      <c r="BB417" s="10">
        <f t="shared" si="328"/>
        <v>0.10975389720547944</v>
      </c>
      <c r="BC417" s="5">
        <f t="shared" si="329"/>
        <v>99.611183320270442</v>
      </c>
      <c r="BD417" s="5">
        <f t="shared" si="332"/>
        <v>99.611183320270442</v>
      </c>
      <c r="BE417" s="5">
        <f t="shared" si="330"/>
        <v>5.7682623937139956</v>
      </c>
    </row>
    <row r="418" spans="5:57">
      <c r="E418" s="3"/>
      <c r="F418" s="3"/>
      <c r="G418" s="5">
        <v>32768</v>
      </c>
      <c r="H418" s="5">
        <v>525825</v>
      </c>
      <c r="I418" s="5">
        <v>3674625</v>
      </c>
      <c r="J418" s="10">
        <f t="shared" si="297"/>
        <v>7349250</v>
      </c>
      <c r="K418" s="5">
        <v>375.40777600000001</v>
      </c>
      <c r="L418" s="10">
        <f t="shared" si="298"/>
        <v>3003.2622080000001</v>
      </c>
      <c r="M418" s="5">
        <f t="shared" si="299"/>
        <v>54.612000000000002</v>
      </c>
      <c r="N418" s="5">
        <f t="shared" si="300"/>
        <v>13107200</v>
      </c>
      <c r="O418" s="11">
        <f t="shared" si="301"/>
        <v>2447.0890288644418</v>
      </c>
      <c r="P418" s="11">
        <f t="shared" si="337"/>
        <v>1.3333333333333333</v>
      </c>
      <c r="Q418" s="6">
        <f t="shared" si="302"/>
        <v>3.0158914195504061E-4</v>
      </c>
      <c r="R418" s="6">
        <f t="shared" si="303"/>
        <v>5.1747792620849271E-7</v>
      </c>
      <c r="S418" s="5">
        <f t="shared" si="304"/>
        <v>3.021066198812491E-4</v>
      </c>
      <c r="T418" s="5">
        <f t="shared" si="305"/>
        <v>3.0158914195504061E-4</v>
      </c>
      <c r="U418" s="6">
        <f t="shared" si="306"/>
        <v>0</v>
      </c>
      <c r="V418" s="6">
        <f t="shared" si="307"/>
        <v>3.6709262221351529E-5</v>
      </c>
      <c r="W418" s="6">
        <f t="shared" si="308"/>
        <v>0.28581843059492223</v>
      </c>
      <c r="X418" s="5">
        <f t="shared" si="309"/>
        <v>0.28585513985714356</v>
      </c>
      <c r="Y418" s="5">
        <v>3.19E-4</v>
      </c>
      <c r="Z418" s="5">
        <v>0.32001725555591004</v>
      </c>
      <c r="AA418" s="10">
        <f t="shared" si="310"/>
        <v>23.038401253918494</v>
      </c>
      <c r="AB418" s="10">
        <f t="shared" si="311"/>
        <v>7.5316920576802504E-2</v>
      </c>
      <c r="AC418" s="5">
        <f t="shared" si="312"/>
        <v>5.457949230394795</v>
      </c>
      <c r="AD418" s="5">
        <f t="shared" si="331"/>
        <v>5.2957304447494993</v>
      </c>
      <c r="AE418" s="5">
        <f t="shared" si="313"/>
        <v>10.67508551669272</v>
      </c>
      <c r="AG418" s="5">
        <v>65536</v>
      </c>
      <c r="AH418" s="5">
        <v>29736</v>
      </c>
      <c r="AI418" s="5">
        <v>4470048</v>
      </c>
      <c r="AJ418" s="10">
        <f t="shared" si="314"/>
        <v>8940096</v>
      </c>
      <c r="AK418" s="5">
        <v>337.38404800000001</v>
      </c>
      <c r="AL418" s="10">
        <f t="shared" si="315"/>
        <v>2699.0723840000001</v>
      </c>
      <c r="AM418" s="5">
        <f t="shared" si="316"/>
        <v>54.235295999999998</v>
      </c>
      <c r="AN418" s="5">
        <f t="shared" si="317"/>
        <v>13107200</v>
      </c>
      <c r="AO418" s="11">
        <f t="shared" si="318"/>
        <v>3312.2846400847025</v>
      </c>
      <c r="AP418" s="11"/>
      <c r="AQ418" s="6">
        <f t="shared" si="319"/>
        <v>0</v>
      </c>
      <c r="AR418" s="6">
        <f t="shared" si="320"/>
        <v>7.6494367082517314E-7</v>
      </c>
      <c r="AS418" s="5">
        <f t="shared" si="321"/>
        <v>7.6494367082517314E-7</v>
      </c>
      <c r="AT418" s="5">
        <f t="shared" si="322"/>
        <v>7.6494367082517314E-7</v>
      </c>
      <c r="AU418" s="6">
        <f t="shared" si="323"/>
        <v>3.4977118848377918E-2</v>
      </c>
      <c r="AV418" s="6">
        <f t="shared" si="324"/>
        <v>1.8455321864692236E-5</v>
      </c>
      <c r="AW418" s="6">
        <f t="shared" si="325"/>
        <v>0.19653234908258907</v>
      </c>
      <c r="AX418" s="5">
        <f t="shared" si="326"/>
        <v>0.23152792325283167</v>
      </c>
      <c r="AY418" s="5">
        <v>2.2000000000000001E-4</v>
      </c>
      <c r="AZ418" s="5">
        <v>0.21572184615388001</v>
      </c>
      <c r="BA418" s="10">
        <f t="shared" si="327"/>
        <v>40.636800000000001</v>
      </c>
      <c r="BB418" s="10">
        <f t="shared" si="328"/>
        <v>9.8148086690909089E-2</v>
      </c>
      <c r="BC418" s="5">
        <f t="shared" si="329"/>
        <v>99.652298331443106</v>
      </c>
      <c r="BD418" s="5">
        <f t="shared" si="332"/>
        <v>99.652298331443106</v>
      </c>
      <c r="BE418" s="5">
        <f t="shared" si="330"/>
        <v>7.3270637076213259</v>
      </c>
    </row>
    <row r="419" spans="5:57">
      <c r="E419" s="3"/>
      <c r="F419" s="3"/>
      <c r="G419" s="5">
        <v>32768</v>
      </c>
      <c r="H419" s="5">
        <v>259789</v>
      </c>
      <c r="I419" s="5">
        <v>4242673</v>
      </c>
      <c r="J419" s="10">
        <f t="shared" si="297"/>
        <v>8485346</v>
      </c>
      <c r="K419" s="5">
        <v>303.08010899999999</v>
      </c>
      <c r="L419" s="10">
        <f t="shared" si="298"/>
        <v>2424.6408719999999</v>
      </c>
      <c r="M419" s="5">
        <f t="shared" si="299"/>
        <v>56.107855999999998</v>
      </c>
      <c r="N419" s="5">
        <f t="shared" si="300"/>
        <v>13107200</v>
      </c>
      <c r="O419" s="11">
        <f t="shared" si="301"/>
        <v>3499.6300268586747</v>
      </c>
      <c r="P419" s="11">
        <f t="shared" si="337"/>
        <v>1.3333333333333333</v>
      </c>
      <c r="Q419" s="6">
        <f t="shared" si="302"/>
        <v>3.4821079965052706E-4</v>
      </c>
      <c r="R419" s="6">
        <f t="shared" si="303"/>
        <v>4.177784167165571E-7</v>
      </c>
      <c r="S419" s="5">
        <f t="shared" si="304"/>
        <v>3.4862857806724362E-4</v>
      </c>
      <c r="T419" s="5">
        <f t="shared" si="305"/>
        <v>3.4821079965052706E-4</v>
      </c>
      <c r="U419" s="6">
        <f t="shared" si="306"/>
        <v>0</v>
      </c>
      <c r="V419" s="6">
        <f t="shared" si="307"/>
        <v>2.9636698828947013E-5</v>
      </c>
      <c r="W419" s="6">
        <f t="shared" si="308"/>
        <v>0.28492244805387229</v>
      </c>
      <c r="X419" s="5">
        <f t="shared" si="309"/>
        <v>0.28495208475270123</v>
      </c>
      <c r="Y419" s="5">
        <v>3.1799999999999998E-4</v>
      </c>
      <c r="Z419" s="5">
        <v>0.31020546666670196</v>
      </c>
      <c r="AA419" s="10">
        <f t="shared" si="310"/>
        <v>26.683477987421387</v>
      </c>
      <c r="AB419" s="10">
        <f t="shared" si="311"/>
        <v>6.0997254641509437E-2</v>
      </c>
      <c r="AC419" s="5">
        <f t="shared" si="312"/>
        <v>9.5002514624298993</v>
      </c>
      <c r="AD419" s="5">
        <f t="shared" si="331"/>
        <v>9.6316283230325936</v>
      </c>
      <c r="AE419" s="5">
        <f t="shared" si="313"/>
        <v>8.1408565056443845</v>
      </c>
      <c r="AG419" s="5">
        <v>32768</v>
      </c>
      <c r="AH419" s="5">
        <v>525825</v>
      </c>
      <c r="AI419" s="5">
        <v>3674625</v>
      </c>
      <c r="AJ419" s="10">
        <f t="shared" si="314"/>
        <v>7349250</v>
      </c>
      <c r="AK419" s="5">
        <v>323.76104700000002</v>
      </c>
      <c r="AL419" s="10">
        <f t="shared" si="315"/>
        <v>2590.0883760000002</v>
      </c>
      <c r="AM419" s="5">
        <f t="shared" si="316"/>
        <v>54.612000000000002</v>
      </c>
      <c r="AN419" s="5">
        <f t="shared" si="317"/>
        <v>13107200</v>
      </c>
      <c r="AO419" s="11">
        <f t="shared" si="318"/>
        <v>2837.4514430082131</v>
      </c>
      <c r="AP419" s="11"/>
      <c r="AQ419" s="6">
        <f t="shared" si="319"/>
        <v>0</v>
      </c>
      <c r="AR419" s="6">
        <f t="shared" si="320"/>
        <v>7.3405653062287474E-7</v>
      </c>
      <c r="AS419" s="5">
        <f t="shared" si="321"/>
        <v>7.3405653062287474E-7</v>
      </c>
      <c r="AT419" s="5">
        <f t="shared" si="322"/>
        <v>7.3405653062287474E-7</v>
      </c>
      <c r="AU419" s="6">
        <f t="shared" si="323"/>
        <v>2.8753113019864825E-2</v>
      </c>
      <c r="AV419" s="6">
        <f t="shared" si="324"/>
        <v>1.7710126975638013E-5</v>
      </c>
      <c r="AW419" s="6">
        <f t="shared" si="325"/>
        <v>0.32785169142413717</v>
      </c>
      <c r="AX419" s="5">
        <f t="shared" si="326"/>
        <v>0.35662251457097766</v>
      </c>
      <c r="AY419" s="5">
        <v>3.6699999999999998E-4</v>
      </c>
      <c r="AZ419" s="5">
        <v>0.35817731999999997</v>
      </c>
      <c r="BA419" s="10">
        <f t="shared" si="327"/>
        <v>20.025204359673026</v>
      </c>
      <c r="BB419" s="10">
        <f t="shared" si="328"/>
        <v>5.645969211989102E-2</v>
      </c>
      <c r="BC419" s="5">
        <f t="shared" si="329"/>
        <v>99.799984596560535</v>
      </c>
      <c r="BD419" s="5">
        <f t="shared" si="332"/>
        <v>99.799984596560535</v>
      </c>
      <c r="BE419" s="5">
        <f t="shared" si="330"/>
        <v>0.43408818543349148</v>
      </c>
    </row>
    <row r="420" spans="5:57">
      <c r="E420" s="3"/>
      <c r="F420" s="3"/>
      <c r="G420" s="5">
        <v>65536</v>
      </c>
      <c r="H420" s="5">
        <v>34920</v>
      </c>
      <c r="I420" s="5">
        <v>4644230</v>
      </c>
      <c r="J420" s="10">
        <f t="shared" ref="J420:J483" si="338">2*I420</f>
        <v>9288460</v>
      </c>
      <c r="K420" s="5">
        <v>320.99378999999999</v>
      </c>
      <c r="L420" s="10">
        <f t="shared" ref="L420:L483" si="339">K420*8</f>
        <v>2567.9503199999999</v>
      </c>
      <c r="M420" s="5">
        <f t="shared" ref="M420:M483" si="340">((I420+2*H420)*8+(H420+I420)*4)/1000000</f>
        <v>56.429160000000003</v>
      </c>
      <c r="N420" s="5">
        <f t="shared" ref="N420:N483" si="341">100*2^20/8</f>
        <v>13107200</v>
      </c>
      <c r="O420" s="11">
        <f t="shared" ref="O420:O483" si="342">J420/L420</f>
        <v>3617.0715327545745</v>
      </c>
      <c r="P420" s="11">
        <f t="shared" si="337"/>
        <v>1.3333333333333333</v>
      </c>
      <c r="Q420" s="6">
        <f t="shared" ref="Q420:Q483" si="343">$B$31*J420</f>
        <v>3.8116796700122006E-4</v>
      </c>
      <c r="R420" s="6">
        <f t="shared" ref="R420:R483" si="344">$C$31*L420</f>
        <v>4.4247139082969977E-7</v>
      </c>
      <c r="S420" s="5">
        <f t="shared" ref="S420:S483" si="345">Q420+R420</f>
        <v>3.8161043839204977E-4</v>
      </c>
      <c r="T420" s="5">
        <f t="shared" ref="T420:T483" si="346">MAX(Q420,R420)</f>
        <v>3.8116796700122006E-4</v>
      </c>
      <c r="U420" s="6">
        <f t="shared" ref="U420:U483" si="347">$D$31*J420</f>
        <v>0</v>
      </c>
      <c r="V420" s="6">
        <f t="shared" ref="V420:V483" si="348">$E$31*L420</f>
        <v>3.138838873847793E-5</v>
      </c>
      <c r="W420" s="6">
        <f t="shared" ref="W420:W483" si="349">Y420*$F$31</f>
        <v>0.23295546067297734</v>
      </c>
      <c r="X420" s="5">
        <f t="shared" ref="X420:X483" si="350">SUM(U420:W420)</f>
        <v>0.23298684906171582</v>
      </c>
      <c r="Y420" s="5">
        <v>2.5999999999999998E-4</v>
      </c>
      <c r="Z420" s="5">
        <v>0.25119986666657995</v>
      </c>
      <c r="AA420" s="10">
        <f t="shared" ref="AA420:AA483" si="351">J420/Y420/1000000000</f>
        <v>35.724846153846151</v>
      </c>
      <c r="AB420" s="10">
        <f t="shared" ref="AB420:AB483" si="352">L420*8/Y420/1000000000</f>
        <v>7.9013855999999993E-2</v>
      </c>
      <c r="AC420" s="5">
        <f t="shared" ref="AC420:AC483" si="353">ABS(T420-Y420)/ABS(Y420)*100</f>
        <v>46.603064231238491</v>
      </c>
      <c r="AD420" s="5">
        <f t="shared" si="331"/>
        <v>46.773245535403767</v>
      </c>
      <c r="AE420" s="5">
        <f t="shared" ref="AE420:AE483" si="354">ABS(X420-Z420)/ABS(Z420)*100</f>
        <v>7.2504089458926533</v>
      </c>
      <c r="AG420" s="5">
        <v>32768</v>
      </c>
      <c r="AH420" s="5">
        <v>259789</v>
      </c>
      <c r="AI420" s="5">
        <v>4242673</v>
      </c>
      <c r="AJ420" s="10">
        <f t="shared" ref="AJ420:AJ483" si="355">2*AI420</f>
        <v>8485346</v>
      </c>
      <c r="AK420" s="5">
        <v>231.25817900000001</v>
      </c>
      <c r="AL420" s="10">
        <f t="shared" ref="AL420:AL483" si="356">AK420*8</f>
        <v>1850.0654320000001</v>
      </c>
      <c r="AM420" s="5">
        <f t="shared" ref="AM420:AM483" si="357">((AI420+2*AH420)*8+(AH420+AI420)*4)/1000000</f>
        <v>56.107855999999998</v>
      </c>
      <c r="AN420" s="5">
        <f t="shared" ref="AN420:AN483" si="358">100*2^20/8</f>
        <v>13107200</v>
      </c>
      <c r="AO420" s="11">
        <f t="shared" ref="AO420:AO483" si="359">AJ420/AL420</f>
        <v>4586.5112948070046</v>
      </c>
      <c r="AP420" s="11"/>
      <c r="AQ420" s="6">
        <f t="shared" ref="AQ420:AQ483" si="360">$B$32*AJ420</f>
        <v>0</v>
      </c>
      <c r="AR420" s="6">
        <f t="shared" ref="AR420:AR483" si="361">$C$32*AL420</f>
        <v>5.2432674692611717E-7</v>
      </c>
      <c r="AS420" s="5">
        <f t="shared" ref="AS420:AS483" si="362">AQ420+AR420</f>
        <v>5.2432674692611717E-7</v>
      </c>
      <c r="AT420" s="5">
        <f t="shared" ref="AT420:AT483" si="363">MAX(AQ420,AR420)</f>
        <v>5.2432674692611717E-7</v>
      </c>
      <c r="AU420" s="6">
        <f t="shared" ref="AU420:AU483" si="364">$D$32*AJ420</f>
        <v>3.3197960683152415E-2</v>
      </c>
      <c r="AV420" s="6">
        <f t="shared" ref="AV420:AV483" si="365">$E$32*AL420</f>
        <v>1.2650106466466994E-5</v>
      </c>
      <c r="AW420" s="6">
        <f t="shared" ref="AW420:AW483" si="366">AY420*$F$32</f>
        <v>0.3099851142348109</v>
      </c>
      <c r="AX420" s="5">
        <f t="shared" ref="AX420:AX483" si="367">SUM(AU420:AW420)</f>
        <v>0.3431957250244298</v>
      </c>
      <c r="AY420" s="5">
        <v>3.4699999999999998E-4</v>
      </c>
      <c r="AZ420" s="5">
        <v>0.34085424444448298</v>
      </c>
      <c r="BA420" s="10">
        <f t="shared" ref="BA420:BA483" si="368">AJ420/AY420/1000000000</f>
        <v>24.453446685878962</v>
      </c>
      <c r="BB420" s="10">
        <f t="shared" ref="BB420:BB483" si="369">AL420*8/AY420/1000000000</f>
        <v>4.2652805348703172E-2</v>
      </c>
      <c r="BC420" s="5">
        <f t="shared" ref="BC420:BC483" si="370">ABS(AT420-AY420)/ABS(AY420)*100</f>
        <v>99.848897191087573</v>
      </c>
      <c r="BD420" s="5">
        <f t="shared" si="332"/>
        <v>99.848897191087573</v>
      </c>
      <c r="BE420" s="5">
        <f t="shared" ref="BE420:BE483" si="371">ABS(AX420-AZ420)/ABS(AZ420)*100</f>
        <v>0.68694482116921118</v>
      </c>
    </row>
    <row r="421" spans="5:57">
      <c r="E421" s="3"/>
      <c r="F421" s="3"/>
      <c r="G421" s="5">
        <v>16384</v>
      </c>
      <c r="H421" s="5">
        <v>1000005</v>
      </c>
      <c r="I421" s="5">
        <v>3105536</v>
      </c>
      <c r="J421" s="10">
        <f t="shared" si="338"/>
        <v>6211072</v>
      </c>
      <c r="K421" s="5">
        <v>365.56262199999998</v>
      </c>
      <c r="L421" s="10">
        <f t="shared" si="339"/>
        <v>2924.5009759999998</v>
      </c>
      <c r="M421" s="5">
        <f t="shared" si="340"/>
        <v>57.266531999999998</v>
      </c>
      <c r="N421" s="5">
        <f t="shared" si="341"/>
        <v>13107200</v>
      </c>
      <c r="O421" s="11">
        <f t="shared" si="342"/>
        <v>2123.805753860689</v>
      </c>
      <c r="P421" s="11">
        <f t="shared" si="337"/>
        <v>1.3333333333333333</v>
      </c>
      <c r="Q421" s="6">
        <f t="shared" si="343"/>
        <v>2.5488204580072498E-4</v>
      </c>
      <c r="R421" s="6">
        <f t="shared" si="344"/>
        <v>5.0390695032353055E-7</v>
      </c>
      <c r="S421" s="5">
        <f t="shared" si="345"/>
        <v>2.5538595275104853E-4</v>
      </c>
      <c r="T421" s="5">
        <f t="shared" si="346"/>
        <v>2.5488204580072498E-4</v>
      </c>
      <c r="U421" s="6">
        <f t="shared" si="347"/>
        <v>0</v>
      </c>
      <c r="V421" s="6">
        <f t="shared" si="348"/>
        <v>3.5746553500593462E-5</v>
      </c>
      <c r="W421" s="6">
        <f t="shared" si="349"/>
        <v>0.87627092514681482</v>
      </c>
      <c r="X421" s="5">
        <f t="shared" si="350"/>
        <v>0.8763066717003154</v>
      </c>
      <c r="Y421" s="5">
        <v>9.7799999999999992E-4</v>
      </c>
      <c r="Z421" s="5">
        <v>0.92108039999999991</v>
      </c>
      <c r="AA421" s="10">
        <f t="shared" si="351"/>
        <v>6.3507893660531698</v>
      </c>
      <c r="AB421" s="10">
        <f t="shared" si="352"/>
        <v>2.392229837218814E-2</v>
      </c>
      <c r="AC421" s="5">
        <f t="shared" si="353"/>
        <v>73.938441124670234</v>
      </c>
      <c r="AD421" s="5">
        <f t="shared" ref="AD421:AD484" si="372">ABS(S421-Y421)/ABS(Y421)*100</f>
        <v>73.886916896620804</v>
      </c>
      <c r="AE421" s="5">
        <f t="shared" si="354"/>
        <v>4.8610010917271191</v>
      </c>
      <c r="AG421" s="5">
        <v>65536</v>
      </c>
      <c r="AH421" s="5">
        <v>34920</v>
      </c>
      <c r="AI421" s="5">
        <v>4644230</v>
      </c>
      <c r="AJ421" s="10">
        <f t="shared" si="355"/>
        <v>9288460</v>
      </c>
      <c r="AK421" s="5">
        <v>248.36604299999999</v>
      </c>
      <c r="AL421" s="10">
        <f t="shared" si="356"/>
        <v>1986.9283439999999</v>
      </c>
      <c r="AM421" s="5">
        <f t="shared" si="357"/>
        <v>56.429160000000003</v>
      </c>
      <c r="AN421" s="5">
        <f t="shared" si="358"/>
        <v>13107200</v>
      </c>
      <c r="AO421" s="11">
        <f t="shared" si="359"/>
        <v>4674.7835814254204</v>
      </c>
      <c r="AP421" s="11">
        <f t="shared" ref="AP421:AP427" si="373">4/3</f>
        <v>1.3333333333333333</v>
      </c>
      <c r="AQ421" s="6">
        <f t="shared" si="360"/>
        <v>0</v>
      </c>
      <c r="AR421" s="6">
        <f t="shared" si="361"/>
        <v>5.6311504283315377E-7</v>
      </c>
      <c r="AS421" s="5">
        <f t="shared" si="362"/>
        <v>5.6311504283315377E-7</v>
      </c>
      <c r="AT421" s="5">
        <f t="shared" si="363"/>
        <v>5.6311504283315377E-7</v>
      </c>
      <c r="AU421" s="6">
        <f t="shared" si="364"/>
        <v>3.6340053768819082E-2</v>
      </c>
      <c r="AV421" s="6">
        <f t="shared" si="365"/>
        <v>1.3585927642391058E-5</v>
      </c>
      <c r="AW421" s="6">
        <f t="shared" si="366"/>
        <v>0.22422554372604478</v>
      </c>
      <c r="AX421" s="5">
        <f t="shared" si="367"/>
        <v>0.26057918342250624</v>
      </c>
      <c r="AY421" s="5">
        <v>2.5099999999999998E-4</v>
      </c>
      <c r="AZ421" s="5">
        <v>0.24363852857132098</v>
      </c>
      <c r="BA421" s="10">
        <f t="shared" si="368"/>
        <v>37.005816733067732</v>
      </c>
      <c r="BB421" s="10">
        <f t="shared" si="369"/>
        <v>6.3328393434262956E-2</v>
      </c>
      <c r="BC421" s="5">
        <f t="shared" si="370"/>
        <v>99.775651377357306</v>
      </c>
      <c r="BD421" s="5">
        <f t="shared" ref="BD421:BD484" si="374">ABS(AS421-AY421)/ABS(AY421)*100</f>
        <v>99.775651377357306</v>
      </c>
      <c r="BE421" s="5">
        <f t="shared" si="371"/>
        <v>6.9531920712721655</v>
      </c>
    </row>
    <row r="422" spans="5:57">
      <c r="E422" s="3"/>
      <c r="F422" s="3"/>
      <c r="G422" s="5">
        <v>32768</v>
      </c>
      <c r="H422" s="5">
        <v>1090920</v>
      </c>
      <c r="I422" s="5">
        <v>2955556</v>
      </c>
      <c r="J422" s="10">
        <f t="shared" si="338"/>
        <v>5911112</v>
      </c>
      <c r="K422" s="5">
        <v>373.597961</v>
      </c>
      <c r="L422" s="10">
        <f t="shared" si="339"/>
        <v>2988.783688</v>
      </c>
      <c r="M422" s="5">
        <f t="shared" si="340"/>
        <v>57.285072</v>
      </c>
      <c r="N422" s="5">
        <f t="shared" si="341"/>
        <v>13107200</v>
      </c>
      <c r="O422" s="11">
        <f t="shared" si="342"/>
        <v>1977.7650767210691</v>
      </c>
      <c r="P422" s="11">
        <f t="shared" si="337"/>
        <v>1.3333333333333333</v>
      </c>
      <c r="Q422" s="6">
        <f t="shared" si="343"/>
        <v>2.4257267014731352E-4</v>
      </c>
      <c r="R422" s="6">
        <f t="shared" si="344"/>
        <v>5.1498320081148592E-7</v>
      </c>
      <c r="S422" s="5">
        <f t="shared" si="345"/>
        <v>2.4308765334812502E-4</v>
      </c>
      <c r="T422" s="5">
        <f t="shared" si="346"/>
        <v>2.4257267014731352E-4</v>
      </c>
      <c r="U422" s="6">
        <f t="shared" si="347"/>
        <v>0</v>
      </c>
      <c r="V422" s="6">
        <f t="shared" si="348"/>
        <v>3.6532289399650743E-5</v>
      </c>
      <c r="W422" s="6">
        <f t="shared" si="349"/>
        <v>0.53758952462994769</v>
      </c>
      <c r="X422" s="5">
        <f t="shared" si="350"/>
        <v>0.53762605691934739</v>
      </c>
      <c r="Y422" s="5">
        <v>5.9999999999999995E-4</v>
      </c>
      <c r="Z422" s="5">
        <v>0.58221666666659999</v>
      </c>
      <c r="AA422" s="10">
        <f t="shared" si="351"/>
        <v>9.8518533333333345</v>
      </c>
      <c r="AB422" s="10">
        <f t="shared" si="352"/>
        <v>3.9850449173333337E-2</v>
      </c>
      <c r="AC422" s="5">
        <f t="shared" si="353"/>
        <v>59.571221642114402</v>
      </c>
      <c r="AD422" s="5">
        <f t="shared" si="372"/>
        <v>59.485391108645821</v>
      </c>
      <c r="AE422" s="5">
        <f t="shared" si="354"/>
        <v>7.658765593666339</v>
      </c>
      <c r="AG422" s="5">
        <v>16384</v>
      </c>
      <c r="AH422" s="5">
        <v>1000005</v>
      </c>
      <c r="AI422" s="5">
        <v>3105536</v>
      </c>
      <c r="AJ422" s="10">
        <f t="shared" si="355"/>
        <v>6211072</v>
      </c>
      <c r="AK422" s="5">
        <v>365.004456</v>
      </c>
      <c r="AL422" s="10">
        <f t="shared" si="356"/>
        <v>2920.035648</v>
      </c>
      <c r="AM422" s="5">
        <f t="shared" si="357"/>
        <v>57.266531999999998</v>
      </c>
      <c r="AN422" s="5">
        <f t="shared" si="358"/>
        <v>13107200</v>
      </c>
      <c r="AO422" s="11">
        <f t="shared" si="359"/>
        <v>2127.0534845196521</v>
      </c>
      <c r="AP422" s="11">
        <f t="shared" si="373"/>
        <v>1.3333333333333333</v>
      </c>
      <c r="AQ422" s="6">
        <f t="shared" si="360"/>
        <v>0</v>
      </c>
      <c r="AR422" s="6">
        <f t="shared" si="361"/>
        <v>8.2756683398435424E-7</v>
      </c>
      <c r="AS422" s="5">
        <f t="shared" si="362"/>
        <v>8.2756683398435424E-7</v>
      </c>
      <c r="AT422" s="5">
        <f t="shared" si="363"/>
        <v>8.2756683398435424E-7</v>
      </c>
      <c r="AU422" s="6">
        <f t="shared" si="364"/>
        <v>2.4300119766032975E-2</v>
      </c>
      <c r="AV422" s="6">
        <f t="shared" si="365"/>
        <v>1.9966192110917155E-5</v>
      </c>
      <c r="AW422" s="6">
        <f t="shared" si="366"/>
        <v>0.92370204068816864</v>
      </c>
      <c r="AX422" s="5">
        <f t="shared" si="367"/>
        <v>0.94802212664631258</v>
      </c>
      <c r="AY422" s="5">
        <v>1.034E-3</v>
      </c>
      <c r="AZ422" s="5">
        <v>0.97313186666632201</v>
      </c>
      <c r="BA422" s="10">
        <f t="shared" si="368"/>
        <v>6.0068394584139266</v>
      </c>
      <c r="BB422" s="10">
        <f t="shared" si="369"/>
        <v>2.2592152015473887E-2</v>
      </c>
      <c r="BC422" s="5">
        <f t="shared" si="370"/>
        <v>99.919964522825495</v>
      </c>
      <c r="BD422" s="5">
        <f t="shared" si="374"/>
        <v>99.919964522825495</v>
      </c>
      <c r="BE422" s="5">
        <f t="shared" si="371"/>
        <v>2.5803018974220202</v>
      </c>
    </row>
    <row r="423" spans="5:57">
      <c r="E423" s="3"/>
      <c r="F423" s="3"/>
      <c r="G423" s="5">
        <v>65536</v>
      </c>
      <c r="H423" s="5">
        <v>259156</v>
      </c>
      <c r="I423" s="5">
        <v>4429042</v>
      </c>
      <c r="J423" s="10">
        <f t="shared" si="338"/>
        <v>8858084</v>
      </c>
      <c r="K423" s="5">
        <v>474.22084000000001</v>
      </c>
      <c r="L423" s="10">
        <f t="shared" si="339"/>
        <v>3793.7667200000001</v>
      </c>
      <c r="M423" s="5">
        <f t="shared" si="340"/>
        <v>58.331623999999998</v>
      </c>
      <c r="N423" s="5">
        <f t="shared" si="341"/>
        <v>13107200</v>
      </c>
      <c r="O423" s="11">
        <f t="shared" si="342"/>
        <v>2334.9047671544758</v>
      </c>
      <c r="P423" s="11">
        <f t="shared" si="337"/>
        <v>1.3333333333333333</v>
      </c>
      <c r="Q423" s="6">
        <f t="shared" si="343"/>
        <v>3.6350674598437582E-4</v>
      </c>
      <c r="R423" s="6">
        <f t="shared" si="344"/>
        <v>6.5368602500138258E-7</v>
      </c>
      <c r="S423" s="5">
        <f t="shared" si="345"/>
        <v>3.641604320093772E-4</v>
      </c>
      <c r="T423" s="5">
        <f t="shared" si="346"/>
        <v>3.6350674598437582E-4</v>
      </c>
      <c r="U423" s="6">
        <f t="shared" si="347"/>
        <v>0</v>
      </c>
      <c r="V423" s="6">
        <f t="shared" si="348"/>
        <v>4.6371701065642246E-5</v>
      </c>
      <c r="W423" s="6">
        <f t="shared" si="349"/>
        <v>0.23653939083717704</v>
      </c>
      <c r="X423" s="5">
        <f t="shared" si="350"/>
        <v>0.23658576253824268</v>
      </c>
      <c r="Y423" s="5">
        <v>2.6400000000000002E-4</v>
      </c>
      <c r="Z423" s="5">
        <v>0.26455440000000002</v>
      </c>
      <c r="AA423" s="10">
        <f t="shared" si="351"/>
        <v>33.553348484848485</v>
      </c>
      <c r="AB423" s="10">
        <f t="shared" si="352"/>
        <v>0.11496262787878787</v>
      </c>
      <c r="AC423" s="5">
        <f t="shared" si="353"/>
        <v>37.691949236505984</v>
      </c>
      <c r="AD423" s="5">
        <f t="shared" si="372"/>
        <v>37.939557579309536</v>
      </c>
      <c r="AE423" s="5">
        <f t="shared" si="354"/>
        <v>10.571979699357616</v>
      </c>
      <c r="AG423" s="5">
        <v>16384</v>
      </c>
      <c r="AH423" s="5">
        <v>1090920</v>
      </c>
      <c r="AI423" s="5">
        <v>2955556</v>
      </c>
      <c r="AJ423" s="10">
        <f t="shared" si="355"/>
        <v>5911112</v>
      </c>
      <c r="AK423" s="5">
        <v>346.25122099999999</v>
      </c>
      <c r="AL423" s="10">
        <f t="shared" si="356"/>
        <v>2770.0097679999999</v>
      </c>
      <c r="AM423" s="5">
        <f t="shared" si="357"/>
        <v>57.285072</v>
      </c>
      <c r="AN423" s="5">
        <f t="shared" si="358"/>
        <v>13107200</v>
      </c>
      <c r="AO423" s="11">
        <f t="shared" si="359"/>
        <v>2133.9679261376527</v>
      </c>
      <c r="AP423" s="11">
        <f t="shared" si="373"/>
        <v>1.3333333333333333</v>
      </c>
      <c r="AQ423" s="6">
        <f t="shared" si="360"/>
        <v>0</v>
      </c>
      <c r="AR423" s="6">
        <f t="shared" si="361"/>
        <v>7.8504802343066991E-7</v>
      </c>
      <c r="AS423" s="5">
        <f t="shared" si="362"/>
        <v>7.8504802343066991E-7</v>
      </c>
      <c r="AT423" s="5">
        <f t="shared" si="363"/>
        <v>7.8504802343066991E-7</v>
      </c>
      <c r="AU423" s="6">
        <f t="shared" si="364"/>
        <v>2.3126560044777249E-2</v>
      </c>
      <c r="AV423" s="6">
        <f t="shared" si="365"/>
        <v>1.8940367120136288E-5</v>
      </c>
      <c r="AW423" s="6">
        <f t="shared" si="366"/>
        <v>0.60925028215602606</v>
      </c>
      <c r="AX423" s="5">
        <f t="shared" si="367"/>
        <v>0.63239578256792339</v>
      </c>
      <c r="AY423" s="5">
        <v>6.8199999999999999E-4</v>
      </c>
      <c r="AZ423" s="5">
        <v>0.65834217777770199</v>
      </c>
      <c r="BA423" s="10">
        <f t="shared" si="368"/>
        <v>8.6673196480938408</v>
      </c>
      <c r="BB423" s="10">
        <f t="shared" si="369"/>
        <v>3.249278320234604E-2</v>
      </c>
      <c r="BC423" s="5">
        <f t="shared" si="370"/>
        <v>99.884890319145057</v>
      </c>
      <c r="BD423" s="5">
        <f t="shared" si="374"/>
        <v>99.884890319145057</v>
      </c>
      <c r="BE423" s="5">
        <f t="shared" si="371"/>
        <v>3.9411716407663824</v>
      </c>
    </row>
    <row r="424" spans="5:57">
      <c r="E424" s="3"/>
      <c r="F424" s="3"/>
      <c r="G424" s="5">
        <v>16384</v>
      </c>
      <c r="H424" s="5">
        <v>1441295</v>
      </c>
      <c r="I424" s="5">
        <v>2542027</v>
      </c>
      <c r="J424" s="10">
        <f t="shared" si="338"/>
        <v>5084054</v>
      </c>
      <c r="K424" s="5">
        <v>313.89318800000001</v>
      </c>
      <c r="L424" s="10">
        <f t="shared" si="339"/>
        <v>2511.1455040000001</v>
      </c>
      <c r="M424" s="5">
        <f t="shared" si="340"/>
        <v>59.330224000000001</v>
      </c>
      <c r="N424" s="5">
        <f t="shared" si="341"/>
        <v>13107200</v>
      </c>
      <c r="O424" s="11">
        <f t="shared" si="342"/>
        <v>2024.5955449023634</v>
      </c>
      <c r="P424" s="11">
        <f t="shared" si="337"/>
        <v>1.3333333333333333</v>
      </c>
      <c r="Q424" s="6">
        <f t="shared" si="343"/>
        <v>2.0863291948336116E-4</v>
      </c>
      <c r="R424" s="6">
        <f t="shared" si="344"/>
        <v>4.3268362128229473E-7</v>
      </c>
      <c r="S424" s="5">
        <f t="shared" si="345"/>
        <v>2.0906560310464346E-4</v>
      </c>
      <c r="T424" s="5">
        <f t="shared" si="346"/>
        <v>2.0863291948336116E-4</v>
      </c>
      <c r="U424" s="6">
        <f t="shared" si="347"/>
        <v>0</v>
      </c>
      <c r="V424" s="6">
        <f t="shared" si="348"/>
        <v>3.0694056128949207E-5</v>
      </c>
      <c r="W424" s="6">
        <f t="shared" si="349"/>
        <v>0.55102926274569641</v>
      </c>
      <c r="X424" s="5">
        <f t="shared" si="350"/>
        <v>0.5510599568018254</v>
      </c>
      <c r="Y424" s="5">
        <v>6.1499999999999999E-4</v>
      </c>
      <c r="Z424" s="5">
        <v>0.59194518750000003</v>
      </c>
      <c r="AA424" s="10">
        <f t="shared" si="351"/>
        <v>8.2667544715447168</v>
      </c>
      <c r="AB424" s="10">
        <f t="shared" si="352"/>
        <v>3.2665307369105695E-2</v>
      </c>
      <c r="AC424" s="5">
        <f t="shared" si="353"/>
        <v>66.075948051485994</v>
      </c>
      <c r="AD424" s="5">
        <f t="shared" si="372"/>
        <v>66.005592991114881</v>
      </c>
      <c r="AE424" s="5">
        <f t="shared" si="354"/>
        <v>6.9069284726931954</v>
      </c>
      <c r="AG424" s="5">
        <v>65536</v>
      </c>
      <c r="AH424" s="5">
        <v>259156</v>
      </c>
      <c r="AI424" s="5">
        <v>4429042</v>
      </c>
      <c r="AJ424" s="10">
        <f t="shared" si="355"/>
        <v>8858084</v>
      </c>
      <c r="AK424" s="5">
        <v>360.14497399999999</v>
      </c>
      <c r="AL424" s="10">
        <f t="shared" si="356"/>
        <v>2881.1597919999999</v>
      </c>
      <c r="AM424" s="5">
        <f t="shared" si="357"/>
        <v>58.331623999999998</v>
      </c>
      <c r="AN424" s="5">
        <f t="shared" si="358"/>
        <v>13107200</v>
      </c>
      <c r="AO424" s="11">
        <f t="shared" si="359"/>
        <v>3074.4854987203016</v>
      </c>
      <c r="AP424" s="11">
        <f t="shared" si="373"/>
        <v>1.3333333333333333</v>
      </c>
      <c r="AQ424" s="6">
        <f t="shared" si="360"/>
        <v>0</v>
      </c>
      <c r="AR424" s="6">
        <f t="shared" si="361"/>
        <v>8.1654903387962352E-7</v>
      </c>
      <c r="AS424" s="5">
        <f t="shared" si="362"/>
        <v>8.1654903387962352E-7</v>
      </c>
      <c r="AT424" s="5">
        <f t="shared" si="363"/>
        <v>8.1654903387962352E-7</v>
      </c>
      <c r="AU424" s="6">
        <f t="shared" si="364"/>
        <v>3.4656256133817231E-2</v>
      </c>
      <c r="AV424" s="6">
        <f t="shared" si="365"/>
        <v>1.9700372476179479E-5</v>
      </c>
      <c r="AW424" s="6">
        <f t="shared" si="366"/>
        <v>0.25727871152629844</v>
      </c>
      <c r="AX424" s="5">
        <f t="shared" si="367"/>
        <v>0.29195466803259185</v>
      </c>
      <c r="AY424" s="5">
        <v>2.8800000000000001E-4</v>
      </c>
      <c r="AZ424" s="5">
        <v>0.28645496470598403</v>
      </c>
      <c r="BA424" s="10">
        <f t="shared" si="368"/>
        <v>30.757236111111112</v>
      </c>
      <c r="BB424" s="10">
        <f t="shared" si="369"/>
        <v>8.0032216444444443E-2</v>
      </c>
      <c r="BC424" s="5">
        <f t="shared" si="370"/>
        <v>99.716476029902907</v>
      </c>
      <c r="BD424" s="5">
        <f t="shared" si="374"/>
        <v>99.716476029902907</v>
      </c>
      <c r="BE424" s="5">
        <f t="shared" si="371"/>
        <v>1.9199190114413578</v>
      </c>
    </row>
    <row r="425" spans="5:57">
      <c r="E425" s="3"/>
      <c r="F425" s="3"/>
      <c r="G425" s="5">
        <v>65536</v>
      </c>
      <c r="H425" s="5">
        <v>90449</v>
      </c>
      <c r="I425" s="5">
        <v>4820891</v>
      </c>
      <c r="J425" s="10">
        <f t="shared" si="338"/>
        <v>9641782</v>
      </c>
      <c r="K425" s="5">
        <v>387.031342</v>
      </c>
      <c r="L425" s="10">
        <f t="shared" si="339"/>
        <v>3096.250736</v>
      </c>
      <c r="M425" s="5">
        <f t="shared" si="340"/>
        <v>59.659672</v>
      </c>
      <c r="N425" s="5">
        <f t="shared" si="341"/>
        <v>13107200</v>
      </c>
      <c r="O425" s="11">
        <f t="shared" si="342"/>
        <v>3114.01847657082</v>
      </c>
      <c r="P425" s="11">
        <f t="shared" si="337"/>
        <v>1.3333333333333333</v>
      </c>
      <c r="Q425" s="6">
        <f t="shared" si="343"/>
        <v>3.9566714430690957E-4</v>
      </c>
      <c r="R425" s="6">
        <f t="shared" si="344"/>
        <v>5.3350034026958964E-7</v>
      </c>
      <c r="S425" s="5">
        <f t="shared" si="345"/>
        <v>3.9620064464717915E-4</v>
      </c>
      <c r="T425" s="5">
        <f t="shared" si="346"/>
        <v>3.9566714430690957E-4</v>
      </c>
      <c r="U425" s="6">
        <f t="shared" si="347"/>
        <v>0</v>
      </c>
      <c r="V425" s="6">
        <f t="shared" si="348"/>
        <v>3.7845873020380862E-5</v>
      </c>
      <c r="W425" s="6">
        <f t="shared" si="349"/>
        <v>0.2141398273109292</v>
      </c>
      <c r="X425" s="5">
        <f t="shared" si="350"/>
        <v>0.21417767318394959</v>
      </c>
      <c r="Y425" s="5">
        <v>2.3900000000000001E-4</v>
      </c>
      <c r="Z425" s="5">
        <v>0.236415385714354</v>
      </c>
      <c r="AA425" s="10">
        <f t="shared" si="351"/>
        <v>40.342184100418415</v>
      </c>
      <c r="AB425" s="10">
        <f t="shared" si="352"/>
        <v>0.10364019200000001</v>
      </c>
      <c r="AC425" s="5">
        <f t="shared" si="353"/>
        <v>65.551106404564663</v>
      </c>
      <c r="AD425" s="5">
        <f t="shared" si="372"/>
        <v>65.774328304259058</v>
      </c>
      <c r="AE425" s="5">
        <f t="shared" si="354"/>
        <v>9.4062036035475511</v>
      </c>
      <c r="AG425" s="5">
        <v>16384</v>
      </c>
      <c r="AH425" s="5">
        <v>1441295</v>
      </c>
      <c r="AI425" s="5">
        <v>2542027</v>
      </c>
      <c r="AJ425" s="10">
        <f t="shared" si="355"/>
        <v>5084054</v>
      </c>
      <c r="AK425" s="5">
        <v>549.92108199999996</v>
      </c>
      <c r="AL425" s="10">
        <f t="shared" si="356"/>
        <v>4399.3686559999996</v>
      </c>
      <c r="AM425" s="5">
        <f t="shared" si="357"/>
        <v>59.330224000000001</v>
      </c>
      <c r="AN425" s="5">
        <f t="shared" si="358"/>
        <v>13107200</v>
      </c>
      <c r="AO425" s="11">
        <f t="shared" si="359"/>
        <v>1155.6326367571412</v>
      </c>
      <c r="AP425" s="11">
        <f t="shared" si="373"/>
        <v>1.3333333333333333</v>
      </c>
      <c r="AQ425" s="6">
        <f t="shared" si="360"/>
        <v>0</v>
      </c>
      <c r="AR425" s="6">
        <f t="shared" si="361"/>
        <v>1.2468243641715718E-6</v>
      </c>
      <c r="AS425" s="5">
        <f t="shared" si="362"/>
        <v>1.2468243641715718E-6</v>
      </c>
      <c r="AT425" s="5">
        <f t="shared" si="363"/>
        <v>1.2468243641715718E-6</v>
      </c>
      <c r="AU425" s="6">
        <f t="shared" si="364"/>
        <v>1.9890788755464277E-2</v>
      </c>
      <c r="AV425" s="6">
        <f t="shared" si="365"/>
        <v>3.0081358702797383E-5</v>
      </c>
      <c r="AW425" s="6">
        <f t="shared" si="366"/>
        <v>0.63605014794001546</v>
      </c>
      <c r="AX425" s="5">
        <f t="shared" si="367"/>
        <v>0.65597101805418256</v>
      </c>
      <c r="AY425" s="5">
        <v>7.1199999999999996E-4</v>
      </c>
      <c r="AZ425" s="5">
        <v>0.68651831111103201</v>
      </c>
      <c r="BA425" s="10">
        <f t="shared" si="368"/>
        <v>7.1405252808988768</v>
      </c>
      <c r="BB425" s="10">
        <f t="shared" si="369"/>
        <v>4.9431108494382023E-2</v>
      </c>
      <c r="BC425" s="5">
        <f t="shared" si="370"/>
        <v>99.824884218515237</v>
      </c>
      <c r="BD425" s="5">
        <f t="shared" si="374"/>
        <v>99.824884218515237</v>
      </c>
      <c r="BE425" s="5">
        <f t="shared" si="371"/>
        <v>4.4495962543829322</v>
      </c>
    </row>
    <row r="426" spans="5:57">
      <c r="E426" s="3"/>
      <c r="F426" s="3"/>
      <c r="G426" s="5">
        <v>8192</v>
      </c>
      <c r="H426" s="5">
        <v>682862</v>
      </c>
      <c r="I426" s="5">
        <v>3871773</v>
      </c>
      <c r="J426" s="10">
        <f t="shared" si="338"/>
        <v>7743546</v>
      </c>
      <c r="K426" s="5">
        <v>155620.038818</v>
      </c>
      <c r="L426" s="10">
        <f t="shared" si="339"/>
        <v>1244960.310544</v>
      </c>
      <c r="M426" s="5">
        <f t="shared" si="340"/>
        <v>60.118516</v>
      </c>
      <c r="N426" s="5">
        <f t="shared" si="341"/>
        <v>13107200</v>
      </c>
      <c r="O426" s="11">
        <f t="shared" si="342"/>
        <v>6.2199139477919312</v>
      </c>
      <c r="P426" s="11">
        <f t="shared" si="337"/>
        <v>1.3333333333333333</v>
      </c>
      <c r="Q426" s="6">
        <f t="shared" si="343"/>
        <v>3.1776975797930223E-4</v>
      </c>
      <c r="R426" s="6">
        <f t="shared" si="344"/>
        <v>2.1451323097799598E-4</v>
      </c>
      <c r="S426" s="5">
        <f t="shared" si="345"/>
        <v>5.3228298895729824E-4</v>
      </c>
      <c r="T426" s="5">
        <f t="shared" si="346"/>
        <v>3.1776975797930223E-4</v>
      </c>
      <c r="U426" s="6">
        <f t="shared" si="347"/>
        <v>0</v>
      </c>
      <c r="V426" s="6">
        <f t="shared" si="348"/>
        <v>1.5217310820612479E-2</v>
      </c>
      <c r="W426" s="6">
        <f t="shared" si="349"/>
        <v>1.6557757358602392</v>
      </c>
      <c r="X426" s="5">
        <f t="shared" si="350"/>
        <v>1.6709930466808516</v>
      </c>
      <c r="Y426" s="5">
        <v>1.848E-3</v>
      </c>
      <c r="Z426" s="5">
        <v>1.736124923077776</v>
      </c>
      <c r="AA426" s="10">
        <f t="shared" si="351"/>
        <v>4.1902305194805196</v>
      </c>
      <c r="AB426" s="10">
        <f t="shared" si="352"/>
        <v>5.3894385737835497</v>
      </c>
      <c r="AC426" s="5">
        <f t="shared" si="353"/>
        <v>82.804666776011786</v>
      </c>
      <c r="AD426" s="5">
        <f t="shared" si="372"/>
        <v>71.196807956856162</v>
      </c>
      <c r="AE426" s="5">
        <f t="shared" si="354"/>
        <v>3.7515662341543723</v>
      </c>
      <c r="AG426" s="5">
        <v>65536</v>
      </c>
      <c r="AH426" s="5">
        <v>90449</v>
      </c>
      <c r="AI426" s="5">
        <v>4820891</v>
      </c>
      <c r="AJ426" s="10">
        <f t="shared" si="355"/>
        <v>9641782</v>
      </c>
      <c r="AK426" s="5">
        <v>408.51618999999999</v>
      </c>
      <c r="AL426" s="10">
        <f t="shared" si="356"/>
        <v>3268.12952</v>
      </c>
      <c r="AM426" s="5">
        <f t="shared" si="357"/>
        <v>59.659672</v>
      </c>
      <c r="AN426" s="5">
        <f t="shared" si="358"/>
        <v>13107200</v>
      </c>
      <c r="AO426" s="11">
        <f t="shared" si="359"/>
        <v>2950.2447626371918</v>
      </c>
      <c r="AP426" s="11">
        <f t="shared" si="373"/>
        <v>1.3333333333333333</v>
      </c>
      <c r="AQ426" s="6">
        <f t="shared" si="360"/>
        <v>0</v>
      </c>
      <c r="AR426" s="6">
        <f t="shared" si="361"/>
        <v>9.2622006233713188E-7</v>
      </c>
      <c r="AS426" s="5">
        <f t="shared" si="362"/>
        <v>9.2622006233713188E-7</v>
      </c>
      <c r="AT426" s="5">
        <f t="shared" si="363"/>
        <v>9.2622006233713188E-7</v>
      </c>
      <c r="AU426" s="6">
        <f t="shared" si="364"/>
        <v>3.7722386305935746E-2</v>
      </c>
      <c r="AV426" s="6">
        <f t="shared" si="365"/>
        <v>2.2346337410083379E-5</v>
      </c>
      <c r="AW426" s="6">
        <f t="shared" si="366"/>
        <v>0.20814562425565114</v>
      </c>
      <c r="AX426" s="5">
        <f t="shared" si="367"/>
        <v>0.24589035689899696</v>
      </c>
      <c r="AY426" s="5">
        <v>2.33E-4</v>
      </c>
      <c r="AZ426" s="5">
        <v>0.23170953846164599</v>
      </c>
      <c r="BA426" s="10">
        <f t="shared" si="368"/>
        <v>41.381038626609445</v>
      </c>
      <c r="BB426" s="10">
        <f t="shared" si="369"/>
        <v>0.1122104556223176</v>
      </c>
      <c r="BC426" s="5">
        <f t="shared" si="370"/>
        <v>99.602480659941136</v>
      </c>
      <c r="BD426" s="5">
        <f t="shared" si="374"/>
        <v>99.602480659941136</v>
      </c>
      <c r="BE426" s="5">
        <f t="shared" si="371"/>
        <v>6.1200840204937306</v>
      </c>
    </row>
    <row r="427" spans="5:57">
      <c r="E427" s="3"/>
      <c r="F427" s="3"/>
      <c r="G427" s="5">
        <v>65536</v>
      </c>
      <c r="H427" s="5">
        <v>87804</v>
      </c>
      <c r="I427" s="5">
        <v>5142514</v>
      </c>
      <c r="J427" s="10">
        <f t="shared" si="338"/>
        <v>10285028</v>
      </c>
      <c r="K427" s="5">
        <v>323.40606700000001</v>
      </c>
      <c r="L427" s="10">
        <f t="shared" si="339"/>
        <v>2587.2485360000001</v>
      </c>
      <c r="M427" s="5">
        <f t="shared" si="340"/>
        <v>63.466248</v>
      </c>
      <c r="N427" s="5">
        <f t="shared" si="341"/>
        <v>13107200</v>
      </c>
      <c r="O427" s="11">
        <f t="shared" si="342"/>
        <v>3975.2763821836402</v>
      </c>
      <c r="P427" s="11">
        <f t="shared" si="337"/>
        <v>1.3333333333333333</v>
      </c>
      <c r="Q427" s="6">
        <f t="shared" si="343"/>
        <v>4.220638527065438E-4</v>
      </c>
      <c r="R427" s="6">
        <f t="shared" si="344"/>
        <v>4.4579657528032889E-7</v>
      </c>
      <c r="S427" s="5">
        <f t="shared" si="345"/>
        <v>4.2250964928182411E-4</v>
      </c>
      <c r="T427" s="5">
        <f t="shared" si="346"/>
        <v>4.220638527065438E-4</v>
      </c>
      <c r="U427" s="6">
        <f t="shared" si="347"/>
        <v>0</v>
      </c>
      <c r="V427" s="6">
        <f t="shared" si="348"/>
        <v>3.1624273327462938E-5</v>
      </c>
      <c r="W427" s="6">
        <f t="shared" si="349"/>
        <v>0.26789877977392396</v>
      </c>
      <c r="X427" s="5">
        <f t="shared" si="350"/>
        <v>0.26793040404725144</v>
      </c>
      <c r="Y427" s="5">
        <v>2.99E-4</v>
      </c>
      <c r="Z427" s="5">
        <v>0.28488895882354703</v>
      </c>
      <c r="AA427" s="10">
        <f t="shared" si="351"/>
        <v>34.398086956521738</v>
      </c>
      <c r="AB427" s="10">
        <f t="shared" si="352"/>
        <v>6.9224041096989972E-2</v>
      </c>
      <c r="AC427" s="5">
        <f t="shared" si="353"/>
        <v>41.158479166068162</v>
      </c>
      <c r="AD427" s="5">
        <f t="shared" si="372"/>
        <v>41.307575010643518</v>
      </c>
      <c r="AE427" s="5">
        <f t="shared" si="354"/>
        <v>5.952689372844139</v>
      </c>
      <c r="AG427" s="5">
        <v>8192</v>
      </c>
      <c r="AH427" s="5">
        <v>682862</v>
      </c>
      <c r="AI427" s="5">
        <v>3871773</v>
      </c>
      <c r="AJ427" s="10">
        <f t="shared" si="355"/>
        <v>7743546</v>
      </c>
      <c r="AK427" s="5">
        <v>158831.52770999999</v>
      </c>
      <c r="AL427" s="10">
        <f t="shared" si="356"/>
        <v>1270652.22168</v>
      </c>
      <c r="AM427" s="5">
        <f t="shared" si="357"/>
        <v>60.118516</v>
      </c>
      <c r="AN427" s="5">
        <f t="shared" si="358"/>
        <v>13107200</v>
      </c>
      <c r="AO427" s="11">
        <f t="shared" si="359"/>
        <v>6.0941506006748467</v>
      </c>
      <c r="AP427" s="11">
        <f t="shared" si="373"/>
        <v>1.3333333333333333</v>
      </c>
      <c r="AQ427" s="6">
        <f t="shared" si="360"/>
        <v>0</v>
      </c>
      <c r="AR427" s="6">
        <f t="shared" si="361"/>
        <v>3.6011534205451708E-4</v>
      </c>
      <c r="AS427" s="5">
        <f t="shared" si="362"/>
        <v>3.6011534205451708E-4</v>
      </c>
      <c r="AT427" s="5">
        <f t="shared" si="363"/>
        <v>3.6011534205451708E-4</v>
      </c>
      <c r="AU427" s="6">
        <f t="shared" si="364"/>
        <v>3.0295751717865384E-2</v>
      </c>
      <c r="AV427" s="6">
        <f t="shared" si="365"/>
        <v>8.6882796727509575E-3</v>
      </c>
      <c r="AW427" s="6">
        <f t="shared" si="366"/>
        <v>1.6964315041265303</v>
      </c>
      <c r="AX427" s="5">
        <f t="shared" si="367"/>
        <v>1.7354155355171466</v>
      </c>
      <c r="AY427" s="5">
        <v>1.8990000000000001E-3</v>
      </c>
      <c r="AZ427" s="5">
        <v>1.7853312857145571</v>
      </c>
      <c r="BA427" s="10">
        <f t="shared" si="368"/>
        <v>4.0776966824644543</v>
      </c>
      <c r="BB427" s="10">
        <f t="shared" si="369"/>
        <v>5.3529319502053712</v>
      </c>
      <c r="BC427" s="5">
        <f t="shared" si="370"/>
        <v>81.036580197234485</v>
      </c>
      <c r="BD427" s="5">
        <f t="shared" si="374"/>
        <v>81.036580197234485</v>
      </c>
      <c r="BE427" s="5">
        <f t="shared" si="371"/>
        <v>2.795881671755525</v>
      </c>
    </row>
    <row r="428" spans="5:57">
      <c r="E428" s="3"/>
      <c r="F428" s="3"/>
      <c r="G428" s="5">
        <v>32768</v>
      </c>
      <c r="H428" s="5">
        <v>97569</v>
      </c>
      <c r="I428" s="5">
        <v>5156379</v>
      </c>
      <c r="J428" s="10">
        <f t="shared" si="338"/>
        <v>10312758</v>
      </c>
      <c r="K428" s="5">
        <v>361.61325099999999</v>
      </c>
      <c r="L428" s="10">
        <f t="shared" si="339"/>
        <v>2892.9060079999999</v>
      </c>
      <c r="M428" s="5">
        <f t="shared" si="340"/>
        <v>63.827928</v>
      </c>
      <c r="N428" s="5">
        <f t="shared" si="341"/>
        <v>13107200</v>
      </c>
      <c r="O428" s="11">
        <f t="shared" si="342"/>
        <v>3564.8437838910941</v>
      </c>
      <c r="P428" s="11">
        <f t="shared" si="337"/>
        <v>1.3333333333333333</v>
      </c>
      <c r="Q428" s="6">
        <f t="shared" si="343"/>
        <v>4.2320180105588742E-4</v>
      </c>
      <c r="R428" s="6">
        <f t="shared" si="344"/>
        <v>4.9846297061516149E-7</v>
      </c>
      <c r="S428" s="5">
        <f t="shared" si="345"/>
        <v>4.2370026402650259E-4</v>
      </c>
      <c r="T428" s="5">
        <f t="shared" si="346"/>
        <v>4.2320180105588742E-4</v>
      </c>
      <c r="U428" s="6">
        <f t="shared" si="347"/>
        <v>0</v>
      </c>
      <c r="V428" s="6">
        <f t="shared" si="348"/>
        <v>3.5360364122224275E-5</v>
      </c>
      <c r="W428" s="6">
        <f t="shared" si="349"/>
        <v>0.33599345289371735</v>
      </c>
      <c r="X428" s="5">
        <f t="shared" si="350"/>
        <v>0.33602881325783956</v>
      </c>
      <c r="Y428" s="5">
        <v>3.7500000000000001E-4</v>
      </c>
      <c r="Z428" s="5">
        <v>0.35953636363650004</v>
      </c>
      <c r="AA428" s="10">
        <f t="shared" si="351"/>
        <v>27.500688</v>
      </c>
      <c r="AB428" s="10">
        <f t="shared" si="352"/>
        <v>6.1715328170666668E-2</v>
      </c>
      <c r="AC428" s="5">
        <f t="shared" si="353"/>
        <v>12.853813614903311</v>
      </c>
      <c r="AD428" s="5">
        <f t="shared" si="372"/>
        <v>12.986737073734023</v>
      </c>
      <c r="AE428" s="5">
        <f t="shared" si="354"/>
        <v>6.5382956374413297</v>
      </c>
      <c r="AG428" s="5">
        <v>65536</v>
      </c>
      <c r="AH428" s="5">
        <v>87804</v>
      </c>
      <c r="AI428" s="5">
        <v>5142514</v>
      </c>
      <c r="AJ428" s="10">
        <f t="shared" si="355"/>
        <v>10285028</v>
      </c>
      <c r="AK428" s="5">
        <v>351.58288599999997</v>
      </c>
      <c r="AL428" s="10">
        <f t="shared" si="356"/>
        <v>2812.6630879999998</v>
      </c>
      <c r="AM428" s="5">
        <f t="shared" si="357"/>
        <v>63.466248</v>
      </c>
      <c r="AN428" s="5">
        <f t="shared" si="358"/>
        <v>13107200</v>
      </c>
      <c r="AO428" s="11">
        <f t="shared" si="359"/>
        <v>3656.6868047155176</v>
      </c>
      <c r="AP428" s="11"/>
      <c r="AQ428" s="6">
        <f t="shared" si="360"/>
        <v>0</v>
      </c>
      <c r="AR428" s="6">
        <f t="shared" si="361"/>
        <v>7.9713639400090532E-7</v>
      </c>
      <c r="AS428" s="5">
        <f t="shared" si="362"/>
        <v>7.9713639400090532E-7</v>
      </c>
      <c r="AT428" s="5">
        <f t="shared" si="363"/>
        <v>7.9713639400090532E-7</v>
      </c>
      <c r="AU428" s="6">
        <f t="shared" si="364"/>
        <v>4.0239013844470428E-2</v>
      </c>
      <c r="AV428" s="6">
        <f t="shared" si="365"/>
        <v>1.9232015744998697E-5</v>
      </c>
      <c r="AW428" s="6">
        <f t="shared" si="366"/>
        <v>0.26531867126149522</v>
      </c>
      <c r="AX428" s="5">
        <f t="shared" si="367"/>
        <v>0.30557691712171065</v>
      </c>
      <c r="AY428" s="5">
        <v>2.9700000000000001E-4</v>
      </c>
      <c r="AZ428" s="5">
        <v>0.28376078823536399</v>
      </c>
      <c r="BA428" s="10">
        <f t="shared" si="368"/>
        <v>34.629723905723907</v>
      </c>
      <c r="BB428" s="10">
        <f t="shared" si="369"/>
        <v>7.576196870033669E-2</v>
      </c>
      <c r="BC428" s="5">
        <f t="shared" si="370"/>
        <v>99.731603907743818</v>
      </c>
      <c r="BD428" s="5">
        <f t="shared" si="374"/>
        <v>99.731603907743818</v>
      </c>
      <c r="BE428" s="5">
        <f t="shared" si="371"/>
        <v>7.6882112648529048</v>
      </c>
    </row>
    <row r="429" spans="5:57">
      <c r="E429" s="3"/>
      <c r="F429" s="3"/>
      <c r="G429" s="5">
        <v>16384</v>
      </c>
      <c r="H429" s="5">
        <v>71505</v>
      </c>
      <c r="I429" s="5">
        <v>5294285</v>
      </c>
      <c r="J429" s="10">
        <f t="shared" si="338"/>
        <v>10588570</v>
      </c>
      <c r="K429" s="5">
        <v>287.25671399999999</v>
      </c>
      <c r="L429" s="10">
        <f t="shared" si="339"/>
        <v>2298.0537119999999</v>
      </c>
      <c r="M429" s="5">
        <f t="shared" si="340"/>
        <v>64.961519999999993</v>
      </c>
      <c r="N429" s="5">
        <f t="shared" si="341"/>
        <v>13107200</v>
      </c>
      <c r="O429" s="11">
        <f t="shared" si="342"/>
        <v>4607.6251154220199</v>
      </c>
      <c r="P429" s="11">
        <f t="shared" si="337"/>
        <v>1.3333333333333333</v>
      </c>
      <c r="Q429" s="6">
        <f t="shared" si="343"/>
        <v>4.3452022190439626E-4</v>
      </c>
      <c r="R429" s="6">
        <f t="shared" si="344"/>
        <v>3.959667810668527E-7</v>
      </c>
      <c r="S429" s="5">
        <f t="shared" si="345"/>
        <v>4.3491618868546312E-4</v>
      </c>
      <c r="T429" s="5">
        <f t="shared" si="346"/>
        <v>4.3452022190439626E-4</v>
      </c>
      <c r="U429" s="6">
        <f t="shared" si="347"/>
        <v>0</v>
      </c>
      <c r="V429" s="6">
        <f t="shared" si="348"/>
        <v>2.8089407607448653E-5</v>
      </c>
      <c r="W429" s="6">
        <f t="shared" si="349"/>
        <v>0.55998908815619564</v>
      </c>
      <c r="X429" s="5">
        <f t="shared" si="350"/>
        <v>0.56001717756380309</v>
      </c>
      <c r="Y429" s="5">
        <v>6.2500000000000001E-4</v>
      </c>
      <c r="Z429" s="5">
        <v>0.58162500000000006</v>
      </c>
      <c r="AA429" s="10">
        <f t="shared" si="351"/>
        <v>16.941711999999999</v>
      </c>
      <c r="AB429" s="10">
        <f t="shared" si="352"/>
        <v>2.9415087513599999E-2</v>
      </c>
      <c r="AC429" s="5">
        <f t="shared" si="353"/>
        <v>30.476764495296599</v>
      </c>
      <c r="AD429" s="5">
        <f t="shared" si="372"/>
        <v>30.413409810325902</v>
      </c>
      <c r="AE429" s="5">
        <f t="shared" si="354"/>
        <v>3.7150780032146078</v>
      </c>
      <c r="AG429" s="5">
        <v>32768</v>
      </c>
      <c r="AH429" s="5">
        <v>97569</v>
      </c>
      <c r="AI429" s="5">
        <v>5156379</v>
      </c>
      <c r="AJ429" s="10">
        <f t="shared" si="355"/>
        <v>10312758</v>
      </c>
      <c r="AK429" s="5">
        <v>302.08093300000002</v>
      </c>
      <c r="AL429" s="10">
        <f t="shared" si="356"/>
        <v>2416.6474640000001</v>
      </c>
      <c r="AM429" s="5">
        <f t="shared" si="357"/>
        <v>63.827928</v>
      </c>
      <c r="AN429" s="5">
        <f t="shared" si="358"/>
        <v>13107200</v>
      </c>
      <c r="AO429" s="11">
        <f t="shared" si="359"/>
        <v>4267.3820462544718</v>
      </c>
      <c r="AP429" s="11">
        <f>4/3</f>
        <v>1.3333333333333333</v>
      </c>
      <c r="AQ429" s="6">
        <f t="shared" si="360"/>
        <v>0</v>
      </c>
      <c r="AR429" s="6">
        <f t="shared" si="361"/>
        <v>6.8490166961098648E-7</v>
      </c>
      <c r="AS429" s="5">
        <f t="shared" si="362"/>
        <v>6.8490166961098648E-7</v>
      </c>
      <c r="AT429" s="5">
        <f t="shared" si="363"/>
        <v>6.8490166961098648E-7</v>
      </c>
      <c r="AU429" s="6">
        <f t="shared" si="364"/>
        <v>4.0347504346772138E-2</v>
      </c>
      <c r="AV429" s="6">
        <f t="shared" si="365"/>
        <v>1.6524198108209104E-5</v>
      </c>
      <c r="AW429" s="6">
        <f t="shared" si="366"/>
        <v>0.33499832229986776</v>
      </c>
      <c r="AX429" s="5">
        <f t="shared" si="367"/>
        <v>0.37536235084474812</v>
      </c>
      <c r="AY429" s="5">
        <v>3.7500000000000001E-4</v>
      </c>
      <c r="AZ429" s="5">
        <v>0.36199875000000004</v>
      </c>
      <c r="BA429" s="10">
        <f t="shared" si="368"/>
        <v>27.500688</v>
      </c>
      <c r="BB429" s="10">
        <f t="shared" si="369"/>
        <v>5.1555145898666666E-2</v>
      </c>
      <c r="BC429" s="5">
        <f t="shared" si="370"/>
        <v>99.817359554770405</v>
      </c>
      <c r="BD429" s="5">
        <f t="shared" si="374"/>
        <v>99.817359554770405</v>
      </c>
      <c r="BE429" s="5">
        <f t="shared" si="371"/>
        <v>3.6916151905905972</v>
      </c>
    </row>
    <row r="430" spans="5:57">
      <c r="E430" s="3"/>
      <c r="F430" s="3"/>
      <c r="G430" s="5">
        <v>1024</v>
      </c>
      <c r="H430" s="5">
        <v>68121</v>
      </c>
      <c r="I430" s="5">
        <v>5377761</v>
      </c>
      <c r="J430" s="10">
        <f t="shared" si="338"/>
        <v>10755522</v>
      </c>
      <c r="K430" s="5">
        <v>564343.67480499996</v>
      </c>
      <c r="L430" s="10">
        <f t="shared" si="339"/>
        <v>4514749.3984399997</v>
      </c>
      <c r="M430" s="5">
        <f t="shared" si="340"/>
        <v>65.895551999999995</v>
      </c>
      <c r="N430" s="5">
        <f t="shared" si="341"/>
        <v>13107200</v>
      </c>
      <c r="O430" s="11">
        <f t="shared" si="342"/>
        <v>2.3823076434134749</v>
      </c>
      <c r="P430" s="11">
        <f t="shared" si="337"/>
        <v>1.3333333333333333</v>
      </c>
      <c r="Q430" s="6">
        <f t="shared" si="343"/>
        <v>4.4137138500643767E-4</v>
      </c>
      <c r="R430" s="6">
        <f t="shared" si="344"/>
        <v>7.7791514501546015E-4</v>
      </c>
      <c r="S430" s="5">
        <f t="shared" si="345"/>
        <v>1.2192865300218979E-3</v>
      </c>
      <c r="T430" s="5">
        <f t="shared" si="346"/>
        <v>7.7791514501546015E-4</v>
      </c>
      <c r="U430" s="6">
        <f t="shared" si="347"/>
        <v>0</v>
      </c>
      <c r="V430" s="6">
        <f t="shared" si="348"/>
        <v>5.5184365550749473E-2</v>
      </c>
      <c r="W430" s="6">
        <f t="shared" si="349"/>
        <v>9.0682392979661692</v>
      </c>
      <c r="X430" s="5">
        <f t="shared" si="350"/>
        <v>9.1234236635169186</v>
      </c>
      <c r="Y430" s="5">
        <v>1.0121E-2</v>
      </c>
      <c r="Z430" s="5">
        <v>9.2694443624999998</v>
      </c>
      <c r="AA430" s="10">
        <f t="shared" si="351"/>
        <v>1.0626936073510522</v>
      </c>
      <c r="AB430" s="10">
        <f t="shared" si="352"/>
        <v>3.5686192261159966</v>
      </c>
      <c r="AC430" s="5">
        <f t="shared" si="353"/>
        <v>92.313850953310336</v>
      </c>
      <c r="AD430" s="5">
        <f t="shared" si="372"/>
        <v>87.952904554669516</v>
      </c>
      <c r="AE430" s="5">
        <f t="shared" si="354"/>
        <v>1.5752907431411451</v>
      </c>
      <c r="AG430" s="5">
        <v>16384</v>
      </c>
      <c r="AH430" s="5">
        <v>71505</v>
      </c>
      <c r="AI430" s="5">
        <v>5294285</v>
      </c>
      <c r="AJ430" s="10">
        <f t="shared" si="355"/>
        <v>10588570</v>
      </c>
      <c r="AK430" s="5">
        <v>224.84674100000001</v>
      </c>
      <c r="AL430" s="10">
        <f t="shared" si="356"/>
        <v>1798.7739280000001</v>
      </c>
      <c r="AM430" s="5">
        <f t="shared" si="357"/>
        <v>64.961519999999993</v>
      </c>
      <c r="AN430" s="5">
        <f t="shared" si="358"/>
        <v>13107200</v>
      </c>
      <c r="AO430" s="11">
        <f t="shared" si="359"/>
        <v>5886.5485179525012</v>
      </c>
      <c r="AP430" s="11">
        <f>4/3</f>
        <v>1.3333333333333333</v>
      </c>
      <c r="AQ430" s="6">
        <f t="shared" si="360"/>
        <v>0</v>
      </c>
      <c r="AR430" s="6">
        <f t="shared" si="361"/>
        <v>5.0979023001590453E-7</v>
      </c>
      <c r="AS430" s="5">
        <f t="shared" si="362"/>
        <v>5.0979023001590453E-7</v>
      </c>
      <c r="AT430" s="5">
        <f t="shared" si="363"/>
        <v>5.0979023001590453E-7</v>
      </c>
      <c r="AU430" s="6">
        <f t="shared" si="364"/>
        <v>4.1426587737354165E-2</v>
      </c>
      <c r="AV430" s="6">
        <f t="shared" si="365"/>
        <v>1.2299392932122541E-5</v>
      </c>
      <c r="AW430" s="6">
        <f t="shared" si="366"/>
        <v>0.55207723515018192</v>
      </c>
      <c r="AX430" s="5">
        <f t="shared" si="367"/>
        <v>0.59351612228046824</v>
      </c>
      <c r="AY430" s="5">
        <v>6.1799999999999995E-4</v>
      </c>
      <c r="AZ430" s="5">
        <v>0.57868833333340197</v>
      </c>
      <c r="BA430" s="10">
        <f t="shared" si="368"/>
        <v>17.133608414239482</v>
      </c>
      <c r="BB430" s="10">
        <f t="shared" si="369"/>
        <v>2.3285099391585764E-2</v>
      </c>
      <c r="BC430" s="5">
        <f t="shared" si="370"/>
        <v>99.917509671518474</v>
      </c>
      <c r="BD430" s="5">
        <f t="shared" si="374"/>
        <v>99.917509671518474</v>
      </c>
      <c r="BE430" s="5">
        <f t="shared" si="371"/>
        <v>2.5623099850059488</v>
      </c>
    </row>
    <row r="431" spans="5:57">
      <c r="E431" s="3"/>
      <c r="F431" s="3"/>
      <c r="G431" s="5">
        <v>32768</v>
      </c>
      <c r="H431" s="5">
        <v>153226</v>
      </c>
      <c r="I431" s="5">
        <v>5326228</v>
      </c>
      <c r="J431" s="10">
        <f t="shared" si="338"/>
        <v>10652456</v>
      </c>
      <c r="K431" s="5">
        <v>288.14605699999998</v>
      </c>
      <c r="L431" s="10">
        <f t="shared" si="339"/>
        <v>2305.1684559999999</v>
      </c>
      <c r="M431" s="5">
        <f t="shared" si="340"/>
        <v>66.979256000000007</v>
      </c>
      <c r="N431" s="5">
        <f t="shared" si="341"/>
        <v>13107200</v>
      </c>
      <c r="O431" s="11">
        <f t="shared" si="342"/>
        <v>4621.1182407399729</v>
      </c>
      <c r="P431" s="11">
        <f t="shared" si="337"/>
        <v>1.3333333333333333</v>
      </c>
      <c r="Q431" s="6">
        <f t="shared" si="343"/>
        <v>4.371418940373268E-4</v>
      </c>
      <c r="R431" s="6">
        <f t="shared" si="344"/>
        <v>3.9719268900150357E-7</v>
      </c>
      <c r="S431" s="5">
        <f t="shared" si="345"/>
        <v>4.3753908672632829E-4</v>
      </c>
      <c r="T431" s="5">
        <f t="shared" si="346"/>
        <v>4.371418940373268E-4</v>
      </c>
      <c r="U431" s="6">
        <f t="shared" si="347"/>
        <v>0</v>
      </c>
      <c r="V431" s="6">
        <f t="shared" si="348"/>
        <v>2.8176372043133977E-5</v>
      </c>
      <c r="W431" s="6">
        <f t="shared" si="349"/>
        <v>0.39602428314406152</v>
      </c>
      <c r="X431" s="5">
        <f t="shared" si="350"/>
        <v>0.39605245951610463</v>
      </c>
      <c r="Y431" s="5">
        <v>4.4200000000000001E-4</v>
      </c>
      <c r="Z431" s="5">
        <v>0.42283193333318603</v>
      </c>
      <c r="AA431" s="10">
        <f t="shared" si="351"/>
        <v>24.100579185520363</v>
      </c>
      <c r="AB431" s="10">
        <f t="shared" si="352"/>
        <v>4.1722505990950225E-2</v>
      </c>
      <c r="AC431" s="5">
        <f t="shared" si="353"/>
        <v>1.0991189960799108</v>
      </c>
      <c r="AD431" s="5">
        <f t="shared" si="372"/>
        <v>1.0092563967583068</v>
      </c>
      <c r="AE431" s="5">
        <f t="shared" si="354"/>
        <v>6.3333612497000145</v>
      </c>
      <c r="AG431" s="5">
        <v>1024</v>
      </c>
      <c r="AH431" s="5">
        <v>68121</v>
      </c>
      <c r="AI431" s="5">
        <v>5377761</v>
      </c>
      <c r="AJ431" s="10">
        <f t="shared" si="355"/>
        <v>10755522</v>
      </c>
      <c r="AK431" s="5">
        <v>564737.93945299997</v>
      </c>
      <c r="AL431" s="10">
        <f t="shared" si="356"/>
        <v>4517903.5156239998</v>
      </c>
      <c r="AM431" s="5">
        <f t="shared" si="357"/>
        <v>65.895551999999995</v>
      </c>
      <c r="AN431" s="5">
        <f t="shared" si="358"/>
        <v>13107200</v>
      </c>
      <c r="AO431" s="11">
        <f t="shared" si="359"/>
        <v>2.3806444654705023</v>
      </c>
      <c r="AP431" s="11">
        <f>4/3</f>
        <v>1.3333333333333333</v>
      </c>
      <c r="AQ431" s="6">
        <f t="shared" si="360"/>
        <v>0</v>
      </c>
      <c r="AR431" s="6">
        <f t="shared" si="361"/>
        <v>1.280418309698573E-3</v>
      </c>
      <c r="AS431" s="5">
        <f t="shared" si="362"/>
        <v>1.280418309698573E-3</v>
      </c>
      <c r="AT431" s="5">
        <f t="shared" si="363"/>
        <v>1.280418309698573E-3</v>
      </c>
      <c r="AU431" s="6">
        <f t="shared" si="364"/>
        <v>4.2079768636751037E-2</v>
      </c>
      <c r="AV431" s="6">
        <f t="shared" si="365"/>
        <v>3.0891859006351684E-2</v>
      </c>
      <c r="AW431" s="6">
        <f t="shared" si="366"/>
        <v>9.2182605008328942</v>
      </c>
      <c r="AX431" s="5">
        <f t="shared" si="367"/>
        <v>9.2912321284759969</v>
      </c>
      <c r="AY431" s="5">
        <v>1.0319E-2</v>
      </c>
      <c r="AZ431" s="5">
        <v>9.5330791625</v>
      </c>
      <c r="BA431" s="10">
        <f t="shared" si="368"/>
        <v>1.0423027425138094</v>
      </c>
      <c r="BB431" s="10">
        <f t="shared" si="369"/>
        <v>3.5025901855792227</v>
      </c>
      <c r="BC431" s="5">
        <f t="shared" si="370"/>
        <v>87.591643476125853</v>
      </c>
      <c r="BD431" s="5">
        <f t="shared" si="374"/>
        <v>87.591643476125853</v>
      </c>
      <c r="BE431" s="5">
        <f t="shared" si="371"/>
        <v>2.5369246379003108</v>
      </c>
    </row>
    <row r="432" spans="5:57">
      <c r="E432" s="3"/>
      <c r="F432" s="3"/>
      <c r="G432" s="5">
        <v>32768</v>
      </c>
      <c r="H432" s="5">
        <v>155924</v>
      </c>
      <c r="I432" s="5">
        <v>5416358</v>
      </c>
      <c r="J432" s="10">
        <f t="shared" si="338"/>
        <v>10832716</v>
      </c>
      <c r="K432" s="5">
        <v>288.716431</v>
      </c>
      <c r="L432" s="10">
        <f t="shared" si="339"/>
        <v>2309.731448</v>
      </c>
      <c r="M432" s="5">
        <f t="shared" si="340"/>
        <v>68.114776000000006</v>
      </c>
      <c r="N432" s="5">
        <f t="shared" si="341"/>
        <v>13107200</v>
      </c>
      <c r="O432" s="11">
        <f t="shared" si="342"/>
        <v>4690.0326916274471</v>
      </c>
      <c r="P432" s="11">
        <f t="shared" si="337"/>
        <v>1.3333333333333333</v>
      </c>
      <c r="Q432" s="6">
        <f t="shared" si="343"/>
        <v>4.4453917385891618E-4</v>
      </c>
      <c r="R432" s="6">
        <f t="shared" si="344"/>
        <v>3.9797891660133691E-7</v>
      </c>
      <c r="S432" s="5">
        <f t="shared" si="345"/>
        <v>4.4493715277551751E-4</v>
      </c>
      <c r="T432" s="5">
        <f t="shared" si="346"/>
        <v>4.4453917385891618E-4</v>
      </c>
      <c r="U432" s="6">
        <f t="shared" si="347"/>
        <v>0</v>
      </c>
      <c r="V432" s="6">
        <f t="shared" si="348"/>
        <v>2.8232146084240259E-5</v>
      </c>
      <c r="W432" s="6">
        <f t="shared" si="349"/>
        <v>0.41036000380086013</v>
      </c>
      <c r="X432" s="5">
        <f t="shared" si="350"/>
        <v>0.41038823594694435</v>
      </c>
      <c r="Y432" s="5">
        <v>4.5800000000000002E-4</v>
      </c>
      <c r="Z432" s="5">
        <v>0.43657264615366997</v>
      </c>
      <c r="AA432" s="10">
        <f t="shared" si="351"/>
        <v>23.652218340611352</v>
      </c>
      <c r="AB432" s="10">
        <f t="shared" si="352"/>
        <v>4.0344654113537118E-2</v>
      </c>
      <c r="AC432" s="5">
        <f t="shared" si="353"/>
        <v>2.9390450089702713</v>
      </c>
      <c r="AD432" s="5">
        <f t="shared" si="372"/>
        <v>2.8521500490136482</v>
      </c>
      <c r="AE432" s="5">
        <f t="shared" si="354"/>
        <v>5.9977212125903394</v>
      </c>
      <c r="AG432" s="5">
        <v>32768</v>
      </c>
      <c r="AH432" s="5">
        <v>153226</v>
      </c>
      <c r="AI432" s="5">
        <v>5326228</v>
      </c>
      <c r="AJ432" s="10">
        <f t="shared" si="355"/>
        <v>10652456</v>
      </c>
      <c r="AK432" s="5">
        <v>252.29306</v>
      </c>
      <c r="AL432" s="10">
        <f t="shared" si="356"/>
        <v>2018.34448</v>
      </c>
      <c r="AM432" s="5">
        <f t="shared" si="357"/>
        <v>66.979256000000007</v>
      </c>
      <c r="AN432" s="5">
        <f t="shared" si="358"/>
        <v>13107200</v>
      </c>
      <c r="AO432" s="11">
        <f t="shared" si="359"/>
        <v>5277.8185812958945</v>
      </c>
      <c r="AP432" s="11">
        <f>4/3</f>
        <v>1.3333333333333333</v>
      </c>
      <c r="AQ432" s="6">
        <f t="shared" si="360"/>
        <v>0</v>
      </c>
      <c r="AR432" s="6">
        <f t="shared" si="361"/>
        <v>5.7201868489086256E-7</v>
      </c>
      <c r="AS432" s="5">
        <f t="shared" si="362"/>
        <v>5.7201868489086256E-7</v>
      </c>
      <c r="AT432" s="5">
        <f t="shared" si="363"/>
        <v>5.7201868489086256E-7</v>
      </c>
      <c r="AU432" s="6">
        <f t="shared" si="364"/>
        <v>4.1676534518098739E-2</v>
      </c>
      <c r="AV432" s="6">
        <f t="shared" si="365"/>
        <v>1.3800740296198324E-5</v>
      </c>
      <c r="AW432" s="6">
        <f t="shared" si="366"/>
        <v>0.40646463105717284</v>
      </c>
      <c r="AX432" s="5">
        <f t="shared" si="367"/>
        <v>0.44815496631556778</v>
      </c>
      <c r="AY432" s="5">
        <v>4.55E-4</v>
      </c>
      <c r="AZ432" s="5">
        <v>0.43829799999986002</v>
      </c>
      <c r="BA432" s="10">
        <f t="shared" si="368"/>
        <v>23.411991208791211</v>
      </c>
      <c r="BB432" s="10">
        <f t="shared" si="369"/>
        <v>3.5487375472527477E-2</v>
      </c>
      <c r="BC432" s="5">
        <f t="shared" si="370"/>
        <v>99.874281607716284</v>
      </c>
      <c r="BD432" s="5">
        <f t="shared" si="374"/>
        <v>99.874281607716284</v>
      </c>
      <c r="BE432" s="5">
        <f t="shared" si="371"/>
        <v>2.2489188441906895</v>
      </c>
    </row>
    <row r="433" spans="5:57">
      <c r="E433" s="3"/>
      <c r="F433" s="3"/>
      <c r="G433" s="5">
        <v>32768</v>
      </c>
      <c r="H433" s="5">
        <v>155924</v>
      </c>
      <c r="I433" s="5">
        <v>5416358</v>
      </c>
      <c r="J433" s="10">
        <f t="shared" si="338"/>
        <v>10832716</v>
      </c>
      <c r="K433" s="5">
        <v>293.65997299999998</v>
      </c>
      <c r="L433" s="10">
        <f t="shared" si="339"/>
        <v>2349.2797839999998</v>
      </c>
      <c r="M433" s="5">
        <f t="shared" si="340"/>
        <v>68.114776000000006</v>
      </c>
      <c r="N433" s="5">
        <f t="shared" si="341"/>
        <v>13107200</v>
      </c>
      <c r="O433" s="11">
        <f t="shared" si="342"/>
        <v>4611.0795630972834</v>
      </c>
      <c r="P433" s="11">
        <f t="shared" si="337"/>
        <v>1.3333333333333333</v>
      </c>
      <c r="Q433" s="6">
        <f t="shared" si="343"/>
        <v>4.4453917385891618E-4</v>
      </c>
      <c r="R433" s="6">
        <f t="shared" si="344"/>
        <v>4.0479330358485156E-7</v>
      </c>
      <c r="S433" s="5">
        <f t="shared" si="345"/>
        <v>4.4494396716250102E-4</v>
      </c>
      <c r="T433" s="5">
        <f t="shared" si="346"/>
        <v>4.4453917385891618E-4</v>
      </c>
      <c r="U433" s="6">
        <f t="shared" si="347"/>
        <v>0</v>
      </c>
      <c r="V433" s="6">
        <f t="shared" si="348"/>
        <v>2.8715550507861639E-5</v>
      </c>
      <c r="W433" s="6">
        <f t="shared" si="349"/>
        <v>0.41125598634191002</v>
      </c>
      <c r="X433" s="5">
        <f t="shared" si="350"/>
        <v>0.41128470189241789</v>
      </c>
      <c r="Y433" s="5">
        <v>4.5899999999999999E-4</v>
      </c>
      <c r="Z433" s="5">
        <v>0.43866276923062797</v>
      </c>
      <c r="AA433" s="10">
        <f t="shared" si="351"/>
        <v>23.600688453159041</v>
      </c>
      <c r="AB433" s="10">
        <f t="shared" si="352"/>
        <v>4.0946052880174284E-2</v>
      </c>
      <c r="AC433" s="5">
        <f t="shared" si="353"/>
        <v>3.15050678454985</v>
      </c>
      <c r="AD433" s="5">
        <f t="shared" si="372"/>
        <v>3.0623165223309305</v>
      </c>
      <c r="AE433" s="5">
        <f t="shared" si="354"/>
        <v>6.2412562128827478</v>
      </c>
      <c r="AG433" s="5">
        <v>32768</v>
      </c>
      <c r="AH433" s="5">
        <v>155924</v>
      </c>
      <c r="AI433" s="5">
        <v>5416358</v>
      </c>
      <c r="AJ433" s="10">
        <f t="shared" si="355"/>
        <v>10832716</v>
      </c>
      <c r="AK433" s="5">
        <v>261.510651</v>
      </c>
      <c r="AL433" s="10">
        <f t="shared" si="356"/>
        <v>2092.085208</v>
      </c>
      <c r="AM433" s="5">
        <f t="shared" si="357"/>
        <v>68.114776000000006</v>
      </c>
      <c r="AN433" s="5">
        <f t="shared" si="358"/>
        <v>13107200</v>
      </c>
      <c r="AO433" s="11">
        <f t="shared" si="359"/>
        <v>5177.9516238518336</v>
      </c>
      <c r="AP433" s="11"/>
      <c r="AQ433" s="6">
        <f t="shared" si="360"/>
        <v>0</v>
      </c>
      <c r="AR433" s="6">
        <f t="shared" si="361"/>
        <v>5.9291753276912702E-7</v>
      </c>
      <c r="AS433" s="5">
        <f t="shared" si="362"/>
        <v>5.9291753276912702E-7</v>
      </c>
      <c r="AT433" s="5">
        <f t="shared" si="363"/>
        <v>5.9291753276912702E-7</v>
      </c>
      <c r="AU433" s="6">
        <f t="shared" si="364"/>
        <v>4.23817814688707E-2</v>
      </c>
      <c r="AV433" s="6">
        <f t="shared" si="365"/>
        <v>1.4304953846692241E-5</v>
      </c>
      <c r="AW433" s="6">
        <f t="shared" si="366"/>
        <v>0.42165122166810015</v>
      </c>
      <c r="AX433" s="5">
        <f t="shared" si="367"/>
        <v>0.46404730809081751</v>
      </c>
      <c r="AY433" s="5">
        <v>4.7199999999999998E-4</v>
      </c>
      <c r="AZ433" s="5">
        <v>0.45323799999999997</v>
      </c>
      <c r="BA433" s="10">
        <f t="shared" si="368"/>
        <v>22.950669491525424</v>
      </c>
      <c r="BB433" s="10">
        <f t="shared" si="369"/>
        <v>3.5459071322033894E-2</v>
      </c>
      <c r="BC433" s="5">
        <f t="shared" si="370"/>
        <v>99.87438187865061</v>
      </c>
      <c r="BD433" s="5">
        <f t="shared" si="374"/>
        <v>99.87438187865061</v>
      </c>
      <c r="BE433" s="5">
        <f t="shared" si="371"/>
        <v>2.384907728570318</v>
      </c>
    </row>
    <row r="434" spans="5:57">
      <c r="E434" s="3"/>
      <c r="F434" s="3"/>
      <c r="G434" s="5">
        <v>32768</v>
      </c>
      <c r="H434" s="5">
        <v>155924</v>
      </c>
      <c r="I434" s="5">
        <v>5416358</v>
      </c>
      <c r="J434" s="10">
        <f t="shared" si="338"/>
        <v>10832716</v>
      </c>
      <c r="K434" s="5">
        <v>290.42538500000001</v>
      </c>
      <c r="L434" s="10">
        <f t="shared" si="339"/>
        <v>2323.40308</v>
      </c>
      <c r="M434" s="5">
        <f t="shared" si="340"/>
        <v>68.114776000000006</v>
      </c>
      <c r="N434" s="5">
        <f t="shared" si="341"/>
        <v>13107200</v>
      </c>
      <c r="O434" s="11">
        <f t="shared" si="342"/>
        <v>4662.4350691658719</v>
      </c>
      <c r="P434" s="11">
        <f t="shared" si="337"/>
        <v>1.3333333333333333</v>
      </c>
      <c r="Q434" s="6">
        <f t="shared" si="343"/>
        <v>4.4453917385891618E-4</v>
      </c>
      <c r="R434" s="6">
        <f t="shared" si="344"/>
        <v>4.0033461093811517E-7</v>
      </c>
      <c r="S434" s="5">
        <f t="shared" si="345"/>
        <v>4.4493950846985426E-4</v>
      </c>
      <c r="T434" s="5">
        <f t="shared" si="346"/>
        <v>4.4453917385891618E-4</v>
      </c>
      <c r="U434" s="6">
        <f t="shared" si="347"/>
        <v>0</v>
      </c>
      <c r="V434" s="6">
        <f t="shared" si="348"/>
        <v>2.8399256209604917E-5</v>
      </c>
      <c r="W434" s="6">
        <f t="shared" si="349"/>
        <v>0.41125598634191002</v>
      </c>
      <c r="X434" s="5">
        <f t="shared" si="350"/>
        <v>0.41128438559811964</v>
      </c>
      <c r="Y434" s="5">
        <v>4.5899999999999999E-4</v>
      </c>
      <c r="Z434" s="5">
        <v>0.43835559230765697</v>
      </c>
      <c r="AA434" s="10">
        <f t="shared" si="351"/>
        <v>23.600688453159041</v>
      </c>
      <c r="AB434" s="10">
        <f t="shared" si="352"/>
        <v>4.0495042788671026E-2</v>
      </c>
      <c r="AC434" s="5">
        <f t="shared" si="353"/>
        <v>3.15050678454985</v>
      </c>
      <c r="AD434" s="5">
        <f t="shared" si="372"/>
        <v>3.0632879150644285</v>
      </c>
      <c r="AE434" s="5">
        <f t="shared" si="354"/>
        <v>6.1756270901039594</v>
      </c>
      <c r="AG434" s="5">
        <v>32768</v>
      </c>
      <c r="AH434" s="5">
        <v>155924</v>
      </c>
      <c r="AI434" s="5">
        <v>5416358</v>
      </c>
      <c r="AJ434" s="10">
        <f t="shared" si="355"/>
        <v>10832716</v>
      </c>
      <c r="AK434" s="5">
        <v>270.58160400000003</v>
      </c>
      <c r="AL434" s="10">
        <f t="shared" si="356"/>
        <v>2164.6528320000002</v>
      </c>
      <c r="AM434" s="5">
        <f t="shared" si="357"/>
        <v>68.114776000000006</v>
      </c>
      <c r="AN434" s="5">
        <f t="shared" si="358"/>
        <v>13107200</v>
      </c>
      <c r="AO434" s="11">
        <f t="shared" si="359"/>
        <v>5004.3664461387398</v>
      </c>
      <c r="AP434" s="11">
        <f t="shared" ref="AP434:AP446" si="375">4/3</f>
        <v>1.3333333333333333</v>
      </c>
      <c r="AQ434" s="6">
        <f t="shared" si="360"/>
        <v>0</v>
      </c>
      <c r="AR434" s="6">
        <f t="shared" si="361"/>
        <v>6.1348391143117525E-7</v>
      </c>
      <c r="AS434" s="5">
        <f t="shared" si="362"/>
        <v>6.1348391143117525E-7</v>
      </c>
      <c r="AT434" s="5">
        <f t="shared" si="363"/>
        <v>6.1348391143117525E-7</v>
      </c>
      <c r="AU434" s="6">
        <f t="shared" si="364"/>
        <v>4.23817814688707E-2</v>
      </c>
      <c r="AV434" s="6">
        <f t="shared" si="365"/>
        <v>1.4801146118457551E-5</v>
      </c>
      <c r="AW434" s="6">
        <f t="shared" si="366"/>
        <v>0.42343787938703276</v>
      </c>
      <c r="AX434" s="5">
        <f t="shared" si="367"/>
        <v>0.46583446200202194</v>
      </c>
      <c r="AY434" s="5">
        <v>4.7399999999999997E-4</v>
      </c>
      <c r="AZ434" s="5">
        <v>0.44920641428578195</v>
      </c>
      <c r="BA434" s="10">
        <f t="shared" si="368"/>
        <v>22.853831223628692</v>
      </c>
      <c r="BB434" s="10">
        <f t="shared" si="369"/>
        <v>3.6534225012658232E-2</v>
      </c>
      <c r="BC434" s="5">
        <f t="shared" si="370"/>
        <v>99.870573014466004</v>
      </c>
      <c r="BD434" s="5">
        <f t="shared" si="374"/>
        <v>99.870573014466004</v>
      </c>
      <c r="BE434" s="5">
        <f t="shared" si="371"/>
        <v>3.7016496620329518</v>
      </c>
    </row>
    <row r="435" spans="5:57">
      <c r="E435" s="3"/>
      <c r="F435" s="3"/>
      <c r="G435" s="5">
        <v>32768</v>
      </c>
      <c r="H435" s="5">
        <v>155924</v>
      </c>
      <c r="I435" s="5">
        <v>5416358</v>
      </c>
      <c r="J435" s="10">
        <f t="shared" si="338"/>
        <v>10832716</v>
      </c>
      <c r="K435" s="5">
        <v>287.94058200000001</v>
      </c>
      <c r="L435" s="10">
        <f t="shared" si="339"/>
        <v>2303.524656</v>
      </c>
      <c r="M435" s="5">
        <f t="shared" si="340"/>
        <v>68.114776000000006</v>
      </c>
      <c r="N435" s="5">
        <f t="shared" si="341"/>
        <v>13107200</v>
      </c>
      <c r="O435" s="11">
        <f t="shared" si="342"/>
        <v>4702.6698723558184</v>
      </c>
      <c r="P435" s="11">
        <f t="shared" si="337"/>
        <v>1.3333333333333333</v>
      </c>
      <c r="Q435" s="6">
        <f t="shared" si="343"/>
        <v>4.4453917385891618E-4</v>
      </c>
      <c r="R435" s="6">
        <f t="shared" si="344"/>
        <v>3.9690945358741433E-7</v>
      </c>
      <c r="S435" s="5">
        <f t="shared" si="345"/>
        <v>4.4493608331250359E-4</v>
      </c>
      <c r="T435" s="5">
        <f t="shared" si="346"/>
        <v>4.4453917385891618E-4</v>
      </c>
      <c r="U435" s="6">
        <f t="shared" si="347"/>
        <v>0</v>
      </c>
      <c r="V435" s="6">
        <f t="shared" si="348"/>
        <v>2.8156279663228315E-5</v>
      </c>
      <c r="W435" s="6">
        <f t="shared" si="349"/>
        <v>0.41036000380086013</v>
      </c>
      <c r="X435" s="5">
        <f t="shared" si="350"/>
        <v>0.41038816008052337</v>
      </c>
      <c r="Y435" s="5">
        <v>4.5800000000000002E-4</v>
      </c>
      <c r="Z435" s="5">
        <v>0.43731672000000005</v>
      </c>
      <c r="AA435" s="10">
        <f t="shared" si="351"/>
        <v>23.652218340611352</v>
      </c>
      <c r="AB435" s="10">
        <f t="shared" si="352"/>
        <v>4.0236238532751094E-2</v>
      </c>
      <c r="AC435" s="5">
        <f t="shared" si="353"/>
        <v>2.9390450089702713</v>
      </c>
      <c r="AD435" s="5">
        <f t="shared" si="372"/>
        <v>2.8523835562219269</v>
      </c>
      <c r="AE435" s="5">
        <f t="shared" si="354"/>
        <v>6.157679020247997</v>
      </c>
      <c r="AG435" s="5">
        <v>32768</v>
      </c>
      <c r="AH435" s="5">
        <v>155924</v>
      </c>
      <c r="AI435" s="5">
        <v>5416358</v>
      </c>
      <c r="AJ435" s="10">
        <f t="shared" si="355"/>
        <v>10832716</v>
      </c>
      <c r="AK435" s="5">
        <v>268.436554</v>
      </c>
      <c r="AL435" s="10">
        <f t="shared" si="356"/>
        <v>2147.492432</v>
      </c>
      <c r="AM435" s="5">
        <f t="shared" si="357"/>
        <v>68.114776000000006</v>
      </c>
      <c r="AN435" s="5">
        <f t="shared" si="358"/>
        <v>13107200</v>
      </c>
      <c r="AO435" s="11">
        <f t="shared" si="359"/>
        <v>5044.3558443236461</v>
      </c>
      <c r="AP435" s="11">
        <f t="shared" si="375"/>
        <v>1.3333333333333333</v>
      </c>
      <c r="AQ435" s="6">
        <f t="shared" si="360"/>
        <v>0</v>
      </c>
      <c r="AR435" s="6">
        <f t="shared" si="361"/>
        <v>6.0862048522347394E-7</v>
      </c>
      <c r="AS435" s="5">
        <f t="shared" si="362"/>
        <v>6.0862048522347394E-7</v>
      </c>
      <c r="AT435" s="5">
        <f t="shared" si="363"/>
        <v>6.0862048522347394E-7</v>
      </c>
      <c r="AU435" s="6">
        <f t="shared" si="364"/>
        <v>4.23817814688707E-2</v>
      </c>
      <c r="AV435" s="6">
        <f t="shared" si="365"/>
        <v>1.4683809248500206E-5</v>
      </c>
      <c r="AW435" s="6">
        <f t="shared" si="366"/>
        <v>0.42165122166810015</v>
      </c>
      <c r="AX435" s="5">
        <f t="shared" si="367"/>
        <v>0.46404768694621934</v>
      </c>
      <c r="AY435" s="5">
        <v>4.7199999999999998E-4</v>
      </c>
      <c r="AZ435" s="5">
        <v>0.45153879999999996</v>
      </c>
      <c r="BA435" s="10">
        <f t="shared" si="368"/>
        <v>22.950669491525424</v>
      </c>
      <c r="BB435" s="10">
        <f t="shared" si="369"/>
        <v>3.6398176813559321E-2</v>
      </c>
      <c r="BC435" s="5">
        <f t="shared" si="370"/>
        <v>99.871054981944184</v>
      </c>
      <c r="BD435" s="5">
        <f t="shared" si="374"/>
        <v>99.871054981944184</v>
      </c>
      <c r="BE435" s="5">
        <f t="shared" si="371"/>
        <v>2.7702795299583065</v>
      </c>
    </row>
    <row r="436" spans="5:57">
      <c r="E436" s="3"/>
      <c r="F436" s="3"/>
      <c r="G436" s="5">
        <v>32768</v>
      </c>
      <c r="H436" s="5">
        <v>155924</v>
      </c>
      <c r="I436" s="5">
        <v>5416358</v>
      </c>
      <c r="J436" s="10">
        <f t="shared" si="338"/>
        <v>10832716</v>
      </c>
      <c r="K436" s="5">
        <v>291.956299</v>
      </c>
      <c r="L436" s="10">
        <f t="shared" si="339"/>
        <v>2335.650392</v>
      </c>
      <c r="M436" s="5">
        <f t="shared" si="340"/>
        <v>68.114776000000006</v>
      </c>
      <c r="N436" s="5">
        <f t="shared" si="341"/>
        <v>13107200</v>
      </c>
      <c r="O436" s="11">
        <f t="shared" si="342"/>
        <v>4637.9869337910741</v>
      </c>
      <c r="P436" s="11">
        <f t="shared" si="337"/>
        <v>1.3333333333333333</v>
      </c>
      <c r="Q436" s="6">
        <f t="shared" si="343"/>
        <v>4.4453917385891618E-4</v>
      </c>
      <c r="R436" s="6">
        <f t="shared" si="344"/>
        <v>4.0244488742296758E-7</v>
      </c>
      <c r="S436" s="5">
        <f t="shared" si="345"/>
        <v>4.4494161874633913E-4</v>
      </c>
      <c r="T436" s="5">
        <f t="shared" si="346"/>
        <v>4.4453917385891618E-4</v>
      </c>
      <c r="U436" s="6">
        <f t="shared" si="347"/>
        <v>0</v>
      </c>
      <c r="V436" s="6">
        <f t="shared" si="348"/>
        <v>2.8548956687477646E-5</v>
      </c>
      <c r="W436" s="6">
        <f t="shared" si="349"/>
        <v>0.41125598634191002</v>
      </c>
      <c r="X436" s="5">
        <f t="shared" si="350"/>
        <v>0.41128453529859749</v>
      </c>
      <c r="Y436" s="5">
        <v>4.5899999999999999E-4</v>
      </c>
      <c r="Z436" s="5">
        <v>0.43831675384594199</v>
      </c>
      <c r="AA436" s="10">
        <f t="shared" si="351"/>
        <v>23.600688453159041</v>
      </c>
      <c r="AB436" s="10">
        <f t="shared" si="352"/>
        <v>4.0708503564270151E-2</v>
      </c>
      <c r="AC436" s="5">
        <f t="shared" si="353"/>
        <v>3.15050678454985</v>
      </c>
      <c r="AD436" s="5">
        <f t="shared" si="372"/>
        <v>3.0628281598389684</v>
      </c>
      <c r="AE436" s="5">
        <f t="shared" si="354"/>
        <v>6.1672793271428743</v>
      </c>
      <c r="AG436" s="5">
        <v>32768</v>
      </c>
      <c r="AH436" s="5">
        <v>155924</v>
      </c>
      <c r="AI436" s="5">
        <v>5416358</v>
      </c>
      <c r="AJ436" s="10">
        <f t="shared" si="355"/>
        <v>10832716</v>
      </c>
      <c r="AK436" s="5">
        <v>267.26898199999999</v>
      </c>
      <c r="AL436" s="10">
        <f t="shared" si="356"/>
        <v>2138.151856</v>
      </c>
      <c r="AM436" s="5">
        <f t="shared" si="357"/>
        <v>68.114776000000006</v>
      </c>
      <c r="AN436" s="5">
        <f t="shared" si="358"/>
        <v>13107200</v>
      </c>
      <c r="AO436" s="11">
        <f t="shared" si="359"/>
        <v>5066.3922534789317</v>
      </c>
      <c r="AP436" s="11">
        <f t="shared" si="375"/>
        <v>1.3333333333333333</v>
      </c>
      <c r="AQ436" s="6">
        <f t="shared" si="360"/>
        <v>0</v>
      </c>
      <c r="AR436" s="6">
        <f t="shared" si="361"/>
        <v>6.0597327407959466E-7</v>
      </c>
      <c r="AS436" s="5">
        <f t="shared" si="362"/>
        <v>6.0597327407959466E-7</v>
      </c>
      <c r="AT436" s="5">
        <f t="shared" si="363"/>
        <v>6.0597327407959466E-7</v>
      </c>
      <c r="AU436" s="6">
        <f t="shared" si="364"/>
        <v>4.23817814688707E-2</v>
      </c>
      <c r="AV436" s="6">
        <f t="shared" si="365"/>
        <v>1.4619941625866777E-5</v>
      </c>
      <c r="AW436" s="6">
        <f t="shared" si="366"/>
        <v>0.42254455052756651</v>
      </c>
      <c r="AX436" s="5">
        <f t="shared" si="367"/>
        <v>0.46494095193806306</v>
      </c>
      <c r="AY436" s="5">
        <v>4.73E-4</v>
      </c>
      <c r="AZ436" s="5">
        <v>0.454192792307474</v>
      </c>
      <c r="BA436" s="10">
        <f t="shared" si="368"/>
        <v>22.902147991543337</v>
      </c>
      <c r="BB436" s="10">
        <f t="shared" si="369"/>
        <v>3.6163244921775903E-2</v>
      </c>
      <c r="BC436" s="5">
        <f t="shared" si="370"/>
        <v>99.871887257065623</v>
      </c>
      <c r="BD436" s="5">
        <f t="shared" si="374"/>
        <v>99.871887257065623</v>
      </c>
      <c r="BE436" s="5">
        <f t="shared" si="371"/>
        <v>2.3664311307064732</v>
      </c>
    </row>
    <row r="437" spans="5:57">
      <c r="E437" s="3"/>
      <c r="F437" s="3"/>
      <c r="G437" s="5">
        <v>32768</v>
      </c>
      <c r="H437" s="5">
        <v>155924</v>
      </c>
      <c r="I437" s="5">
        <v>5416358</v>
      </c>
      <c r="J437" s="10">
        <f t="shared" si="338"/>
        <v>10832716</v>
      </c>
      <c r="K437" s="5">
        <v>291.29272500000002</v>
      </c>
      <c r="L437" s="10">
        <f t="shared" si="339"/>
        <v>2330.3418000000001</v>
      </c>
      <c r="M437" s="5">
        <f t="shared" si="340"/>
        <v>68.114776000000006</v>
      </c>
      <c r="N437" s="5">
        <f t="shared" si="341"/>
        <v>13107200</v>
      </c>
      <c r="O437" s="11">
        <f t="shared" si="342"/>
        <v>4648.5524140707594</v>
      </c>
      <c r="P437" s="11">
        <f t="shared" si="337"/>
        <v>1.3333333333333333</v>
      </c>
      <c r="Q437" s="6">
        <f t="shared" si="343"/>
        <v>4.4453917385891618E-4</v>
      </c>
      <c r="R437" s="6">
        <f t="shared" si="344"/>
        <v>4.0153018900871345E-7</v>
      </c>
      <c r="S437" s="5">
        <f t="shared" si="345"/>
        <v>4.4494070404792489E-4</v>
      </c>
      <c r="T437" s="5">
        <f t="shared" si="346"/>
        <v>4.4453917385891618E-4</v>
      </c>
      <c r="U437" s="6">
        <f t="shared" si="347"/>
        <v>0</v>
      </c>
      <c r="V437" s="6">
        <f t="shared" si="348"/>
        <v>2.8484069081182378E-5</v>
      </c>
      <c r="W437" s="6">
        <f t="shared" si="349"/>
        <v>0.41125598634191002</v>
      </c>
      <c r="X437" s="5">
        <f t="shared" si="350"/>
        <v>0.4112844704109912</v>
      </c>
      <c r="Y437" s="5">
        <v>4.5899999999999999E-4</v>
      </c>
      <c r="Z437" s="5">
        <v>0.43828144615405801</v>
      </c>
      <c r="AA437" s="10">
        <f t="shared" si="351"/>
        <v>23.600688453159041</v>
      </c>
      <c r="AB437" s="10">
        <f t="shared" si="352"/>
        <v>4.0615979084967321E-2</v>
      </c>
      <c r="AC437" s="5">
        <f t="shared" si="353"/>
        <v>3.15050678454985</v>
      </c>
      <c r="AD437" s="5">
        <f t="shared" si="372"/>
        <v>3.063027440539237</v>
      </c>
      <c r="AE437" s="5">
        <f t="shared" si="354"/>
        <v>6.1597350241418258</v>
      </c>
      <c r="AG437" s="5">
        <v>32768</v>
      </c>
      <c r="AH437" s="5">
        <v>155924</v>
      </c>
      <c r="AI437" s="5">
        <v>5416358</v>
      </c>
      <c r="AJ437" s="10">
        <f t="shared" si="355"/>
        <v>10832716</v>
      </c>
      <c r="AK437" s="5">
        <v>264.46691900000002</v>
      </c>
      <c r="AL437" s="10">
        <f t="shared" si="356"/>
        <v>2115.7353520000001</v>
      </c>
      <c r="AM437" s="5">
        <f t="shared" si="357"/>
        <v>68.114776000000006</v>
      </c>
      <c r="AN437" s="5">
        <f t="shared" si="358"/>
        <v>13107200</v>
      </c>
      <c r="AO437" s="11">
        <f t="shared" si="359"/>
        <v>5120.0713689261074</v>
      </c>
      <c r="AP437" s="11">
        <f t="shared" si="375"/>
        <v>1.3333333333333333</v>
      </c>
      <c r="AQ437" s="6">
        <f t="shared" si="360"/>
        <v>0</v>
      </c>
      <c r="AR437" s="6">
        <f t="shared" si="361"/>
        <v>5.9962021628148748E-7</v>
      </c>
      <c r="AS437" s="5">
        <f t="shared" si="362"/>
        <v>5.9962021628148748E-7</v>
      </c>
      <c r="AT437" s="5">
        <f t="shared" si="363"/>
        <v>5.9962021628148748E-7</v>
      </c>
      <c r="AU437" s="6">
        <f t="shared" si="364"/>
        <v>4.23817814688707E-2</v>
      </c>
      <c r="AV437" s="6">
        <f t="shared" si="365"/>
        <v>1.4466665337741429E-5</v>
      </c>
      <c r="AW437" s="6">
        <f t="shared" si="366"/>
        <v>0.42075789280863385</v>
      </c>
      <c r="AX437" s="5">
        <f t="shared" si="367"/>
        <v>0.4631541409428423</v>
      </c>
      <c r="AY437" s="5">
        <v>4.7100000000000001E-4</v>
      </c>
      <c r="AZ437" s="5">
        <v>0.45324330000000002</v>
      </c>
      <c r="BA437" s="10">
        <f t="shared" si="368"/>
        <v>22.99939702760085</v>
      </c>
      <c r="BB437" s="10">
        <f t="shared" si="369"/>
        <v>3.5936056934182593E-2</v>
      </c>
      <c r="BC437" s="5">
        <f t="shared" si="370"/>
        <v>99.872692098454039</v>
      </c>
      <c r="BD437" s="5">
        <f t="shared" si="374"/>
        <v>99.872692098454039</v>
      </c>
      <c r="BE437" s="5">
        <f t="shared" si="371"/>
        <v>2.1866491888224893</v>
      </c>
    </row>
    <row r="438" spans="5:57">
      <c r="E438" s="3"/>
      <c r="F438" s="3"/>
      <c r="G438" s="5">
        <v>4096</v>
      </c>
      <c r="H438" s="5">
        <v>643994</v>
      </c>
      <c r="I438" s="5">
        <v>4866270</v>
      </c>
      <c r="J438" s="10">
        <f t="shared" si="338"/>
        <v>9732540</v>
      </c>
      <c r="K438" s="5">
        <v>286301.91870099999</v>
      </c>
      <c r="L438" s="10">
        <f t="shared" si="339"/>
        <v>2290415.3496079999</v>
      </c>
      <c r="M438" s="5">
        <f t="shared" si="340"/>
        <v>71.275120000000001</v>
      </c>
      <c r="N438" s="5">
        <f t="shared" si="341"/>
        <v>13107200</v>
      </c>
      <c r="O438" s="11">
        <f t="shared" si="342"/>
        <v>4.249246758526005</v>
      </c>
      <c r="P438" s="11"/>
      <c r="Q438" s="6">
        <f t="shared" si="343"/>
        <v>3.9939155528021371E-4</v>
      </c>
      <c r="R438" s="6">
        <f t="shared" si="344"/>
        <v>3.946506509202035E-4</v>
      </c>
      <c r="S438" s="5">
        <f t="shared" si="345"/>
        <v>7.9404220620041721E-4</v>
      </c>
      <c r="T438" s="5">
        <f t="shared" si="346"/>
        <v>3.9939155528021371E-4</v>
      </c>
      <c r="U438" s="6">
        <f t="shared" si="347"/>
        <v>0</v>
      </c>
      <c r="V438" s="6">
        <f t="shared" si="348"/>
        <v>2.7996042916466051E-2</v>
      </c>
      <c r="W438" s="6">
        <f t="shared" si="349"/>
        <v>3.5185234387030082</v>
      </c>
      <c r="X438" s="5">
        <f t="shared" si="350"/>
        <v>3.5465194816194741</v>
      </c>
      <c r="Y438" s="5">
        <v>3.9269999999999999E-3</v>
      </c>
      <c r="Z438" s="5">
        <v>3.6366544499988778</v>
      </c>
      <c r="AA438" s="10">
        <f t="shared" si="351"/>
        <v>2.4783651642475171</v>
      </c>
      <c r="AB438" s="10">
        <f t="shared" si="352"/>
        <v>4.6659849240804681</v>
      </c>
      <c r="AC438" s="5">
        <f t="shared" si="353"/>
        <v>89.829601342495209</v>
      </c>
      <c r="AD438" s="5">
        <f t="shared" si="372"/>
        <v>79.779928540860283</v>
      </c>
      <c r="AE438" s="5">
        <f t="shared" si="354"/>
        <v>2.4785134144221903</v>
      </c>
      <c r="AG438" s="5">
        <v>32768</v>
      </c>
      <c r="AH438" s="5">
        <v>155924</v>
      </c>
      <c r="AI438" s="5">
        <v>5416358</v>
      </c>
      <c r="AJ438" s="10">
        <f t="shared" si="355"/>
        <v>10832716</v>
      </c>
      <c r="AK438" s="5">
        <v>264.405731</v>
      </c>
      <c r="AL438" s="10">
        <f t="shared" si="356"/>
        <v>2115.245848</v>
      </c>
      <c r="AM438" s="5">
        <f t="shared" si="357"/>
        <v>68.114776000000006</v>
      </c>
      <c r="AN438" s="5">
        <f t="shared" si="358"/>
        <v>13107200</v>
      </c>
      <c r="AO438" s="11">
        <f t="shared" si="359"/>
        <v>5121.2562408490303</v>
      </c>
      <c r="AP438" s="11">
        <f t="shared" si="375"/>
        <v>1.3333333333333333</v>
      </c>
      <c r="AQ438" s="6">
        <f t="shared" si="360"/>
        <v>0</v>
      </c>
      <c r="AR438" s="6">
        <f t="shared" si="361"/>
        <v>5.9948148603147141E-7</v>
      </c>
      <c r="AS438" s="5">
        <f t="shared" si="362"/>
        <v>5.9948148603147141E-7</v>
      </c>
      <c r="AT438" s="5">
        <f t="shared" si="363"/>
        <v>5.9948148603147141E-7</v>
      </c>
      <c r="AU438" s="6">
        <f t="shared" si="364"/>
        <v>4.23817814688707E-2</v>
      </c>
      <c r="AV438" s="6">
        <f t="shared" si="365"/>
        <v>1.4463318278978717E-5</v>
      </c>
      <c r="AW438" s="6">
        <f t="shared" si="366"/>
        <v>0.42165122166810015</v>
      </c>
      <c r="AX438" s="5">
        <f t="shared" si="367"/>
        <v>0.46404746645524986</v>
      </c>
      <c r="AY438" s="5">
        <v>4.7199999999999998E-4</v>
      </c>
      <c r="AZ438" s="5">
        <v>0.44879212307703198</v>
      </c>
      <c r="BA438" s="10">
        <f t="shared" si="368"/>
        <v>22.950669491525424</v>
      </c>
      <c r="BB438" s="10">
        <f t="shared" si="369"/>
        <v>3.5851624542372881E-2</v>
      </c>
      <c r="BC438" s="5">
        <f t="shared" si="370"/>
        <v>99.872991210586548</v>
      </c>
      <c r="BD438" s="5">
        <f t="shared" si="374"/>
        <v>99.872991210586548</v>
      </c>
      <c r="BE438" s="5">
        <f t="shared" si="371"/>
        <v>3.3992003410450695</v>
      </c>
    </row>
    <row r="439" spans="5:57">
      <c r="E439" s="3"/>
      <c r="F439" s="3"/>
      <c r="G439" s="5">
        <v>8192</v>
      </c>
      <c r="H439" s="5">
        <v>1048576</v>
      </c>
      <c r="I439" s="5">
        <v>4194245</v>
      </c>
      <c r="J439" s="10">
        <f t="shared" si="338"/>
        <v>8388490</v>
      </c>
      <c r="K439" s="5">
        <v>43945.927124000002</v>
      </c>
      <c r="L439" s="10">
        <f t="shared" si="339"/>
        <v>351567.41699200001</v>
      </c>
      <c r="M439" s="5">
        <f t="shared" si="340"/>
        <v>71.302459999999996</v>
      </c>
      <c r="N439" s="5">
        <f t="shared" si="341"/>
        <v>13107200</v>
      </c>
      <c r="O439" s="11">
        <f t="shared" si="342"/>
        <v>23.860260065542086</v>
      </c>
      <c r="P439" s="11">
        <f t="shared" ref="P439:P450" si="376">4/3</f>
        <v>1.3333333333333333</v>
      </c>
      <c r="Q439" s="6">
        <f t="shared" si="343"/>
        <v>3.4423614673584905E-4</v>
      </c>
      <c r="R439" s="6">
        <f t="shared" si="344"/>
        <v>6.0576921116937842E-5</v>
      </c>
      <c r="S439" s="5">
        <f t="shared" si="345"/>
        <v>4.0481306785278688E-4</v>
      </c>
      <c r="T439" s="5">
        <f t="shared" si="346"/>
        <v>3.4423614673584905E-4</v>
      </c>
      <c r="U439" s="6">
        <f t="shared" si="347"/>
        <v>0</v>
      </c>
      <c r="V439" s="6">
        <f t="shared" si="348"/>
        <v>4.2972539875021677E-3</v>
      </c>
      <c r="W439" s="6">
        <f t="shared" si="349"/>
        <v>1.4882270006839053</v>
      </c>
      <c r="X439" s="5">
        <f t="shared" si="350"/>
        <v>1.4925242546714075</v>
      </c>
      <c r="Y439" s="5">
        <v>1.6609999999999999E-3</v>
      </c>
      <c r="Z439" s="5">
        <v>1.5493392749999999</v>
      </c>
      <c r="AA439" s="10">
        <f t="shared" si="351"/>
        <v>5.0502649006622518</v>
      </c>
      <c r="AB439" s="10">
        <f t="shared" si="352"/>
        <v>1.6932807561324505</v>
      </c>
      <c r="AC439" s="5">
        <f t="shared" si="353"/>
        <v>79.275367445162601</v>
      </c>
      <c r="AD439" s="5">
        <f t="shared" si="372"/>
        <v>75.628352326743709</v>
      </c>
      <c r="AE439" s="5">
        <f t="shared" si="354"/>
        <v>3.6670483505681757</v>
      </c>
      <c r="AG439" s="5">
        <v>4096</v>
      </c>
      <c r="AH439" s="5">
        <v>643994</v>
      </c>
      <c r="AI439" s="5">
        <v>4866270</v>
      </c>
      <c r="AJ439" s="10">
        <f t="shared" si="355"/>
        <v>9732540</v>
      </c>
      <c r="AK439" s="5">
        <v>299106.13232400001</v>
      </c>
      <c r="AL439" s="10">
        <f t="shared" si="356"/>
        <v>2392849.058592</v>
      </c>
      <c r="AM439" s="5">
        <f t="shared" si="357"/>
        <v>71.275120000000001</v>
      </c>
      <c r="AN439" s="5">
        <f t="shared" si="358"/>
        <v>13107200</v>
      </c>
      <c r="AO439" s="11">
        <f t="shared" si="359"/>
        <v>4.0673438907704522</v>
      </c>
      <c r="AP439" s="11">
        <f t="shared" si="375"/>
        <v>1.3333333333333333</v>
      </c>
      <c r="AQ439" s="6">
        <f t="shared" si="360"/>
        <v>0</v>
      </c>
      <c r="AR439" s="6">
        <f t="shared" si="361"/>
        <v>6.7815696735679858E-4</v>
      </c>
      <c r="AS439" s="5">
        <f t="shared" si="362"/>
        <v>6.7815696735679858E-4</v>
      </c>
      <c r="AT439" s="5">
        <f t="shared" si="363"/>
        <v>6.7815696735679858E-4</v>
      </c>
      <c r="AU439" s="6">
        <f t="shared" si="364"/>
        <v>3.8077466760602127E-2</v>
      </c>
      <c r="AV439" s="6">
        <f t="shared" si="365"/>
        <v>1.6361472857017372E-2</v>
      </c>
      <c r="AW439" s="6">
        <f t="shared" si="366"/>
        <v>2.9631718268497633</v>
      </c>
      <c r="AX439" s="5">
        <f t="shared" si="367"/>
        <v>3.0176107664673828</v>
      </c>
      <c r="AY439" s="5">
        <v>3.3170000000000001E-3</v>
      </c>
      <c r="AZ439" s="5">
        <v>3.0995706500000004</v>
      </c>
      <c r="BA439" s="10">
        <f t="shared" si="368"/>
        <v>2.9341392824841726</v>
      </c>
      <c r="BB439" s="10">
        <f t="shared" si="369"/>
        <v>5.771116210050045</v>
      </c>
      <c r="BC439" s="5">
        <f t="shared" si="370"/>
        <v>79.555111023310261</v>
      </c>
      <c r="BD439" s="5">
        <f t="shared" si="374"/>
        <v>79.555111023310261</v>
      </c>
      <c r="BE439" s="5">
        <f t="shared" si="371"/>
        <v>2.6442334370606337</v>
      </c>
    </row>
    <row r="440" spans="5:57">
      <c r="E440" s="3"/>
      <c r="F440" s="3"/>
      <c r="G440" s="5">
        <v>8192</v>
      </c>
      <c r="H440" s="5">
        <v>1048576</v>
      </c>
      <c r="I440" s="5">
        <v>4194245</v>
      </c>
      <c r="J440" s="10">
        <f t="shared" si="338"/>
        <v>8388490</v>
      </c>
      <c r="K440" s="5">
        <v>42238.836792000002</v>
      </c>
      <c r="L440" s="10">
        <f t="shared" si="339"/>
        <v>337910.69433600002</v>
      </c>
      <c r="M440" s="5">
        <f t="shared" si="340"/>
        <v>71.302459999999996</v>
      </c>
      <c r="N440" s="5">
        <f t="shared" si="341"/>
        <v>13107200</v>
      </c>
      <c r="O440" s="11">
        <f t="shared" si="342"/>
        <v>24.824576850056548</v>
      </c>
      <c r="P440" s="11">
        <f t="shared" si="376"/>
        <v>1.3333333333333333</v>
      </c>
      <c r="Q440" s="6">
        <f t="shared" si="343"/>
        <v>3.4423614673584905E-4</v>
      </c>
      <c r="R440" s="6">
        <f t="shared" si="344"/>
        <v>5.8223795738805219E-5</v>
      </c>
      <c r="S440" s="5">
        <f t="shared" si="345"/>
        <v>4.0245994247465429E-4</v>
      </c>
      <c r="T440" s="5">
        <f t="shared" si="346"/>
        <v>3.4423614673584905E-4</v>
      </c>
      <c r="U440" s="6">
        <f t="shared" si="347"/>
        <v>0</v>
      </c>
      <c r="V440" s="6">
        <f t="shared" si="348"/>
        <v>4.1303261009766577E-3</v>
      </c>
      <c r="W440" s="6">
        <f t="shared" si="349"/>
        <v>1.4398439434672099</v>
      </c>
      <c r="X440" s="5">
        <f t="shared" si="350"/>
        <v>1.4439742695681865</v>
      </c>
      <c r="Y440" s="5">
        <v>1.6069999999999999E-3</v>
      </c>
      <c r="Z440" s="5">
        <v>1.498615154546185</v>
      </c>
      <c r="AA440" s="10">
        <f t="shared" si="351"/>
        <v>5.219968886123211</v>
      </c>
      <c r="AB440" s="10">
        <f t="shared" si="352"/>
        <v>1.6821938734835098</v>
      </c>
      <c r="AC440" s="5">
        <f t="shared" si="353"/>
        <v>78.57895788824834</v>
      </c>
      <c r="AD440" s="5">
        <f t="shared" si="372"/>
        <v>74.955821874632591</v>
      </c>
      <c r="AE440" s="5">
        <f t="shared" si="354"/>
        <v>3.6460918476795312</v>
      </c>
      <c r="AG440" s="5">
        <v>8192</v>
      </c>
      <c r="AH440" s="5">
        <v>1048576</v>
      </c>
      <c r="AI440" s="5">
        <v>4194245</v>
      </c>
      <c r="AJ440" s="10">
        <f t="shared" si="355"/>
        <v>8388490</v>
      </c>
      <c r="AK440" s="5">
        <v>47269.164551000002</v>
      </c>
      <c r="AL440" s="10">
        <f t="shared" si="356"/>
        <v>378153.31640800001</v>
      </c>
      <c r="AM440" s="5">
        <f t="shared" si="357"/>
        <v>71.302459999999996</v>
      </c>
      <c r="AN440" s="5">
        <f t="shared" si="358"/>
        <v>13107200</v>
      </c>
      <c r="AO440" s="11">
        <f t="shared" si="359"/>
        <v>22.182775176165393</v>
      </c>
      <c r="AP440" s="11">
        <f t="shared" si="375"/>
        <v>1.3333333333333333</v>
      </c>
      <c r="AQ440" s="6">
        <f t="shared" si="360"/>
        <v>0</v>
      </c>
      <c r="AR440" s="6">
        <f t="shared" si="361"/>
        <v>1.0717237066430921E-4</v>
      </c>
      <c r="AS440" s="5">
        <f t="shared" si="362"/>
        <v>1.0717237066430921E-4</v>
      </c>
      <c r="AT440" s="5">
        <f t="shared" si="363"/>
        <v>1.0717237066430921E-4</v>
      </c>
      <c r="AU440" s="6">
        <f t="shared" si="364"/>
        <v>3.2819022490186874E-2</v>
      </c>
      <c r="AV440" s="6">
        <f t="shared" si="365"/>
        <v>2.5856813658949439E-3</v>
      </c>
      <c r="AW440" s="6">
        <f t="shared" si="366"/>
        <v>1.5097257724980706</v>
      </c>
      <c r="AX440" s="5">
        <f t="shared" si="367"/>
        <v>1.5451304763541525</v>
      </c>
      <c r="AY440" s="5">
        <v>1.6900000000000001E-3</v>
      </c>
      <c r="AZ440" s="5">
        <v>1.5742068333327701</v>
      </c>
      <c r="BA440" s="10">
        <f t="shared" si="368"/>
        <v>4.9636035502958578</v>
      </c>
      <c r="BB440" s="10">
        <f t="shared" si="369"/>
        <v>1.7900748705704141</v>
      </c>
      <c r="BC440" s="5">
        <f t="shared" si="370"/>
        <v>93.658439605662181</v>
      </c>
      <c r="BD440" s="5">
        <f t="shared" si="374"/>
        <v>93.658439605662181</v>
      </c>
      <c r="BE440" s="5">
        <f t="shared" si="371"/>
        <v>1.8470480729053749</v>
      </c>
    </row>
    <row r="441" spans="5:57">
      <c r="E441" s="3"/>
      <c r="F441" s="3"/>
      <c r="G441" s="5">
        <v>32768</v>
      </c>
      <c r="H441" s="5">
        <v>715176</v>
      </c>
      <c r="I441" s="5">
        <v>4817870</v>
      </c>
      <c r="J441" s="10">
        <f t="shared" si="338"/>
        <v>9635740</v>
      </c>
      <c r="K441" s="5">
        <v>502.224762</v>
      </c>
      <c r="L441" s="10">
        <f t="shared" si="339"/>
        <v>4017.798096</v>
      </c>
      <c r="M441" s="5">
        <f t="shared" si="340"/>
        <v>72.117959999999997</v>
      </c>
      <c r="N441" s="5">
        <f t="shared" si="341"/>
        <v>13107200</v>
      </c>
      <c r="O441" s="11">
        <f t="shared" si="342"/>
        <v>2398.2638673638317</v>
      </c>
      <c r="P441" s="11">
        <f t="shared" si="376"/>
        <v>1.3333333333333333</v>
      </c>
      <c r="Q441" s="6">
        <f t="shared" si="343"/>
        <v>3.9541920042206522E-4</v>
      </c>
      <c r="R441" s="6">
        <f t="shared" si="344"/>
        <v>6.9228781326658993E-7</v>
      </c>
      <c r="S441" s="5">
        <f t="shared" si="345"/>
        <v>3.9611148823533182E-4</v>
      </c>
      <c r="T441" s="5">
        <f t="shared" si="346"/>
        <v>3.9541920042206522E-4</v>
      </c>
      <c r="U441" s="6">
        <f t="shared" si="347"/>
        <v>0</v>
      </c>
      <c r="V441" s="6">
        <f t="shared" si="348"/>
        <v>4.9110065536612279E-5</v>
      </c>
      <c r="W441" s="6">
        <f t="shared" si="349"/>
        <v>0.30373808141592046</v>
      </c>
      <c r="X441" s="5">
        <f t="shared" si="350"/>
        <v>0.30378719148145705</v>
      </c>
      <c r="Y441" s="5">
        <v>3.39E-4</v>
      </c>
      <c r="Z441" s="5">
        <v>0.34547490000000003</v>
      </c>
      <c r="AA441" s="10">
        <f t="shared" si="351"/>
        <v>28.424011799410032</v>
      </c>
      <c r="AB441" s="10">
        <f t="shared" si="352"/>
        <v>9.4815294300884964E-2</v>
      </c>
      <c r="AC441" s="5">
        <f t="shared" si="353"/>
        <v>16.642831982910096</v>
      </c>
      <c r="AD441" s="5">
        <f t="shared" si="372"/>
        <v>16.847046677089033</v>
      </c>
      <c r="AE441" s="5">
        <f t="shared" si="354"/>
        <v>12.066783583566556</v>
      </c>
      <c r="AG441" s="5">
        <v>8192</v>
      </c>
      <c r="AH441" s="5">
        <v>1048576</v>
      </c>
      <c r="AI441" s="5">
        <v>4194245</v>
      </c>
      <c r="AJ441" s="10">
        <f t="shared" si="355"/>
        <v>8388490</v>
      </c>
      <c r="AK441" s="5">
        <v>24959.463866999999</v>
      </c>
      <c r="AL441" s="10">
        <f t="shared" si="356"/>
        <v>199675.71093599999</v>
      </c>
      <c r="AM441" s="5">
        <f t="shared" si="357"/>
        <v>71.302459999999996</v>
      </c>
      <c r="AN441" s="5">
        <f t="shared" si="358"/>
        <v>13107200</v>
      </c>
      <c r="AO441" s="11">
        <f t="shared" si="359"/>
        <v>42.010567838612467</v>
      </c>
      <c r="AP441" s="11">
        <f t="shared" si="375"/>
        <v>1.3333333333333333</v>
      </c>
      <c r="AQ441" s="6">
        <f t="shared" si="360"/>
        <v>0</v>
      </c>
      <c r="AR441" s="6">
        <f t="shared" si="361"/>
        <v>5.6590061164513774E-5</v>
      </c>
      <c r="AS441" s="5">
        <f t="shared" si="362"/>
        <v>5.6590061164513774E-5</v>
      </c>
      <c r="AT441" s="5">
        <f t="shared" si="363"/>
        <v>5.6590061164513774E-5</v>
      </c>
      <c r="AU441" s="6">
        <f t="shared" si="364"/>
        <v>3.2819022490186874E-2</v>
      </c>
      <c r="AV441" s="6">
        <f t="shared" si="365"/>
        <v>1.3653133334734333E-3</v>
      </c>
      <c r="AW441" s="6">
        <f t="shared" si="366"/>
        <v>1.3605398529671962</v>
      </c>
      <c r="AX441" s="5">
        <f t="shared" si="367"/>
        <v>1.3947241887908564</v>
      </c>
      <c r="AY441" s="5">
        <v>1.523E-3</v>
      </c>
      <c r="AZ441" s="5">
        <v>1.413136318182372</v>
      </c>
      <c r="BA441" s="10">
        <f t="shared" si="368"/>
        <v>5.5078726198292838</v>
      </c>
      <c r="BB441" s="10">
        <f t="shared" si="369"/>
        <v>1.0488546864661852</v>
      </c>
      <c r="BC441" s="5">
        <f t="shared" si="370"/>
        <v>96.284303272192133</v>
      </c>
      <c r="BD441" s="5">
        <f t="shared" si="374"/>
        <v>96.284303272192133</v>
      </c>
      <c r="BE441" s="5">
        <f t="shared" si="371"/>
        <v>1.3029266288476653</v>
      </c>
    </row>
    <row r="442" spans="5:57">
      <c r="E442" s="3"/>
      <c r="F442" s="3"/>
      <c r="G442" s="5">
        <v>16384</v>
      </c>
      <c r="H442" s="5">
        <v>1393383</v>
      </c>
      <c r="I442" s="5">
        <v>3702778</v>
      </c>
      <c r="J442" s="10">
        <f t="shared" si="338"/>
        <v>7405556</v>
      </c>
      <c r="K442" s="5">
        <v>428.583618</v>
      </c>
      <c r="L442" s="10">
        <f t="shared" si="339"/>
        <v>3428.668944</v>
      </c>
      <c r="M442" s="5">
        <f t="shared" si="340"/>
        <v>72.300995999999998</v>
      </c>
      <c r="N442" s="5">
        <f t="shared" si="341"/>
        <v>13107200</v>
      </c>
      <c r="O442" s="11">
        <f t="shared" si="342"/>
        <v>2159.8924016736451</v>
      </c>
      <c r="P442" s="11">
        <f t="shared" si="376"/>
        <v>1.3333333333333333</v>
      </c>
      <c r="Q442" s="6">
        <f t="shared" si="343"/>
        <v>3.038997557220128E-4</v>
      </c>
      <c r="R442" s="6">
        <f t="shared" si="344"/>
        <v>5.907777516296647E-7</v>
      </c>
      <c r="S442" s="5">
        <f t="shared" si="345"/>
        <v>3.0449053347364247E-4</v>
      </c>
      <c r="T442" s="5">
        <f t="shared" si="346"/>
        <v>3.038997557220128E-4</v>
      </c>
      <c r="U442" s="6">
        <f t="shared" si="347"/>
        <v>0</v>
      </c>
      <c r="V442" s="6">
        <f t="shared" si="348"/>
        <v>4.190906375082E-5</v>
      </c>
      <c r="W442" s="6">
        <f t="shared" si="349"/>
        <v>0.67109092324638475</v>
      </c>
      <c r="X442" s="5">
        <f t="shared" si="350"/>
        <v>0.67113283231013554</v>
      </c>
      <c r="Y442" s="5">
        <v>7.4899999999999999E-4</v>
      </c>
      <c r="Z442" s="5">
        <v>0.72522265454579493</v>
      </c>
      <c r="AA442" s="10">
        <f t="shared" si="351"/>
        <v>9.8872576769025358</v>
      </c>
      <c r="AB442" s="10">
        <f t="shared" si="352"/>
        <v>3.6621297132176232E-2</v>
      </c>
      <c r="AC442" s="5">
        <f t="shared" si="353"/>
        <v>59.425933815485607</v>
      </c>
      <c r="AD442" s="5">
        <f t="shared" si="372"/>
        <v>59.34705828122263</v>
      </c>
      <c r="AE442" s="5">
        <f t="shared" si="354"/>
        <v>7.4583745966313897</v>
      </c>
      <c r="AG442" s="5">
        <v>32768</v>
      </c>
      <c r="AH442" s="5">
        <v>715176</v>
      </c>
      <c r="AI442" s="5">
        <v>4817870</v>
      </c>
      <c r="AJ442" s="10">
        <f t="shared" si="355"/>
        <v>9635740</v>
      </c>
      <c r="AK442" s="5">
        <v>394.941101</v>
      </c>
      <c r="AL442" s="10">
        <f t="shared" si="356"/>
        <v>3159.528808</v>
      </c>
      <c r="AM442" s="5">
        <f t="shared" si="357"/>
        <v>72.117959999999997</v>
      </c>
      <c r="AN442" s="5">
        <f t="shared" si="358"/>
        <v>13107200</v>
      </c>
      <c r="AO442" s="11">
        <f t="shared" si="359"/>
        <v>3049.7395610390017</v>
      </c>
      <c r="AP442" s="11">
        <f t="shared" si="375"/>
        <v>1.3333333333333333</v>
      </c>
      <c r="AQ442" s="6">
        <f t="shared" si="360"/>
        <v>0</v>
      </c>
      <c r="AR442" s="6">
        <f t="shared" si="361"/>
        <v>8.9544155199262848E-7</v>
      </c>
      <c r="AS442" s="5">
        <f t="shared" si="362"/>
        <v>8.9544155199262848E-7</v>
      </c>
      <c r="AT442" s="5">
        <f t="shared" si="363"/>
        <v>8.9544155199262848E-7</v>
      </c>
      <c r="AU442" s="6">
        <f t="shared" si="364"/>
        <v>3.7698747661330377E-2</v>
      </c>
      <c r="AV442" s="6">
        <f t="shared" si="365"/>
        <v>2.1603763366283765E-5</v>
      </c>
      <c r="AW442" s="6">
        <f t="shared" si="366"/>
        <v>0.37966476527318338</v>
      </c>
      <c r="AX442" s="5">
        <f t="shared" si="367"/>
        <v>0.41738511669788003</v>
      </c>
      <c r="AY442" s="5">
        <v>4.2499999999999998E-4</v>
      </c>
      <c r="AZ442" s="5">
        <v>0.42044187499999996</v>
      </c>
      <c r="BA442" s="10">
        <f t="shared" si="368"/>
        <v>22.672329411764707</v>
      </c>
      <c r="BB442" s="10">
        <f t="shared" si="369"/>
        <v>5.9473483444705891E-2</v>
      </c>
      <c r="BC442" s="5">
        <f t="shared" si="370"/>
        <v>99.789307870119387</v>
      </c>
      <c r="BD442" s="5">
        <f t="shared" si="374"/>
        <v>99.789307870119387</v>
      </c>
      <c r="BE442" s="5">
        <f t="shared" si="371"/>
        <v>0.72703469465783666</v>
      </c>
    </row>
    <row r="443" spans="5:57">
      <c r="E443" s="3"/>
      <c r="F443" s="3"/>
      <c r="G443" s="5">
        <v>16384</v>
      </c>
      <c r="H443" s="5">
        <v>61349</v>
      </c>
      <c r="I443" s="5">
        <v>5970947</v>
      </c>
      <c r="J443" s="10">
        <f t="shared" si="338"/>
        <v>11941894</v>
      </c>
      <c r="K443" s="5">
        <v>331031.65844700002</v>
      </c>
      <c r="L443" s="10">
        <f t="shared" si="339"/>
        <v>2648253.2675760002</v>
      </c>
      <c r="M443" s="5">
        <f t="shared" si="340"/>
        <v>72.878343999999998</v>
      </c>
      <c r="N443" s="5">
        <f t="shared" si="341"/>
        <v>13107200</v>
      </c>
      <c r="O443" s="11">
        <f t="shared" si="342"/>
        <v>4.5093474050277136</v>
      </c>
      <c r="P443" s="11">
        <f t="shared" si="376"/>
        <v>1.3333333333333333</v>
      </c>
      <c r="Q443" s="6">
        <f t="shared" si="343"/>
        <v>4.9005620502473688E-4</v>
      </c>
      <c r="R443" s="6">
        <f t="shared" si="344"/>
        <v>4.563080124438116E-4</v>
      </c>
      <c r="S443" s="5">
        <f t="shared" si="345"/>
        <v>9.4636421746854848E-4</v>
      </c>
      <c r="T443" s="5">
        <f t="shared" si="346"/>
        <v>4.9005620502473688E-4</v>
      </c>
      <c r="U443" s="6">
        <f t="shared" si="347"/>
        <v>0</v>
      </c>
      <c r="V443" s="6">
        <f t="shared" si="348"/>
        <v>3.2369942048029926E-2</v>
      </c>
      <c r="W443" s="6">
        <f t="shared" si="349"/>
        <v>1.080554944506195</v>
      </c>
      <c r="X443" s="5">
        <f t="shared" si="350"/>
        <v>1.1129248865542249</v>
      </c>
      <c r="Y443" s="5">
        <v>1.206E-3</v>
      </c>
      <c r="Z443" s="5">
        <v>1.1737059999997321</v>
      </c>
      <c r="AA443" s="10">
        <f t="shared" si="351"/>
        <v>9.9020679933665008</v>
      </c>
      <c r="AB443" s="10">
        <f t="shared" si="352"/>
        <v>17.567185854567164</v>
      </c>
      <c r="AC443" s="5">
        <f t="shared" si="353"/>
        <v>59.365157128960455</v>
      </c>
      <c r="AD443" s="5">
        <f t="shared" si="372"/>
        <v>21.528671851695815</v>
      </c>
      <c r="AE443" s="5">
        <f t="shared" si="354"/>
        <v>5.1785637498250034</v>
      </c>
      <c r="AG443" s="5">
        <v>16384</v>
      </c>
      <c r="AH443" s="5">
        <v>1393383</v>
      </c>
      <c r="AI443" s="5">
        <v>3702778</v>
      </c>
      <c r="AJ443" s="10">
        <f t="shared" si="355"/>
        <v>7405556</v>
      </c>
      <c r="AK443" s="5">
        <v>388.121826</v>
      </c>
      <c r="AL443" s="10">
        <f t="shared" si="356"/>
        <v>3104.974608</v>
      </c>
      <c r="AM443" s="5">
        <f t="shared" si="357"/>
        <v>72.300995999999998</v>
      </c>
      <c r="AN443" s="5">
        <f t="shared" si="358"/>
        <v>13107200</v>
      </c>
      <c r="AO443" s="11">
        <f t="shared" si="359"/>
        <v>2385.061694520627</v>
      </c>
      <c r="AP443" s="11">
        <f t="shared" si="375"/>
        <v>1.3333333333333333</v>
      </c>
      <c r="AQ443" s="6">
        <f t="shared" si="360"/>
        <v>0</v>
      </c>
      <c r="AR443" s="6">
        <f t="shared" si="361"/>
        <v>8.7998035493310911E-7</v>
      </c>
      <c r="AS443" s="5">
        <f t="shared" si="362"/>
        <v>8.7998035493310911E-7</v>
      </c>
      <c r="AT443" s="5">
        <f t="shared" si="363"/>
        <v>8.7998035493310911E-7</v>
      </c>
      <c r="AU443" s="6">
        <f t="shared" si="364"/>
        <v>2.8973403904199484E-2</v>
      </c>
      <c r="AV443" s="6">
        <f t="shared" si="365"/>
        <v>2.1230740647056542E-5</v>
      </c>
      <c r="AW443" s="6">
        <f t="shared" si="366"/>
        <v>0.76290284598423219</v>
      </c>
      <c r="AX443" s="5">
        <f t="shared" si="367"/>
        <v>0.79189748062907872</v>
      </c>
      <c r="AY443" s="5">
        <v>8.5400000000000005E-4</v>
      </c>
      <c r="AZ443" s="5">
        <v>0.82445160000000006</v>
      </c>
      <c r="BA443" s="10">
        <f t="shared" si="368"/>
        <v>8.6716112412177981</v>
      </c>
      <c r="BB443" s="10">
        <f t="shared" si="369"/>
        <v>2.9086413189695549E-2</v>
      </c>
      <c r="BC443" s="5">
        <f t="shared" si="370"/>
        <v>99.896957803871999</v>
      </c>
      <c r="BD443" s="5">
        <f t="shared" si="374"/>
        <v>99.896957803871999</v>
      </c>
      <c r="BE443" s="5">
        <f t="shared" si="371"/>
        <v>3.9485785910199382</v>
      </c>
    </row>
    <row r="444" spans="5:57">
      <c r="E444" s="3"/>
      <c r="F444" s="3"/>
      <c r="G444" s="5">
        <v>32768</v>
      </c>
      <c r="H444" s="5">
        <v>917825</v>
      </c>
      <c r="I444" s="5">
        <v>4584801</v>
      </c>
      <c r="J444" s="10">
        <f t="shared" si="338"/>
        <v>9169602</v>
      </c>
      <c r="K444" s="5">
        <v>446.95169099999998</v>
      </c>
      <c r="L444" s="10">
        <f t="shared" si="339"/>
        <v>3575.6135279999999</v>
      </c>
      <c r="M444" s="5">
        <f t="shared" si="340"/>
        <v>73.374111999999997</v>
      </c>
      <c r="N444" s="5">
        <f t="shared" si="341"/>
        <v>13107200</v>
      </c>
      <c r="O444" s="11">
        <f t="shared" si="342"/>
        <v>2564.4835293843871</v>
      </c>
      <c r="P444" s="11">
        <f t="shared" si="376"/>
        <v>1.3333333333333333</v>
      </c>
      <c r="Q444" s="6">
        <f t="shared" si="343"/>
        <v>3.7629042409078803E-4</v>
      </c>
      <c r="R444" s="6">
        <f t="shared" si="344"/>
        <v>6.1609707885768196E-7</v>
      </c>
      <c r="S444" s="5">
        <f t="shared" si="345"/>
        <v>3.7690652116964573E-4</v>
      </c>
      <c r="T444" s="5">
        <f t="shared" si="346"/>
        <v>3.7629042409078803E-4</v>
      </c>
      <c r="U444" s="6">
        <f t="shared" si="347"/>
        <v>0</v>
      </c>
      <c r="V444" s="6">
        <f t="shared" si="348"/>
        <v>4.3705186397618676E-5</v>
      </c>
      <c r="W444" s="6">
        <f t="shared" si="349"/>
        <v>0.33957738305791701</v>
      </c>
      <c r="X444" s="5">
        <f t="shared" si="350"/>
        <v>0.33962108824431464</v>
      </c>
      <c r="Y444" s="5">
        <v>3.79E-4</v>
      </c>
      <c r="Z444" s="5">
        <v>0.38620100000000002</v>
      </c>
      <c r="AA444" s="10">
        <f t="shared" si="351"/>
        <v>24.194200527704488</v>
      </c>
      <c r="AB444" s="10">
        <f t="shared" si="352"/>
        <v>7.5474691883905015E-2</v>
      </c>
      <c r="AC444" s="5">
        <f t="shared" si="353"/>
        <v>0.71492768053086175</v>
      </c>
      <c r="AD444" s="5">
        <f t="shared" si="372"/>
        <v>0.55236908452619216</v>
      </c>
      <c r="AE444" s="5">
        <f t="shared" si="354"/>
        <v>12.06105415462036</v>
      </c>
      <c r="AG444" s="5">
        <v>16384</v>
      </c>
      <c r="AH444" s="5">
        <v>61349</v>
      </c>
      <c r="AI444" s="5">
        <v>5970947</v>
      </c>
      <c r="AJ444" s="10">
        <f t="shared" si="355"/>
        <v>11941894</v>
      </c>
      <c r="AK444" s="5">
        <v>307731.22534200002</v>
      </c>
      <c r="AL444" s="10">
        <f t="shared" si="356"/>
        <v>2461849.8027360002</v>
      </c>
      <c r="AM444" s="5">
        <f t="shared" si="357"/>
        <v>72.878343999999998</v>
      </c>
      <c r="AN444" s="5">
        <f t="shared" si="358"/>
        <v>13107200</v>
      </c>
      <c r="AO444" s="11">
        <f t="shared" si="359"/>
        <v>4.8507808992767405</v>
      </c>
      <c r="AP444" s="11">
        <f t="shared" si="375"/>
        <v>1.3333333333333333</v>
      </c>
      <c r="AQ444" s="6">
        <f t="shared" si="360"/>
        <v>0</v>
      </c>
      <c r="AR444" s="6">
        <f t="shared" si="361"/>
        <v>6.9771245717176894E-4</v>
      </c>
      <c r="AS444" s="5">
        <f t="shared" si="362"/>
        <v>6.9771245717176894E-4</v>
      </c>
      <c r="AT444" s="5">
        <f t="shared" si="363"/>
        <v>6.9771245717176894E-4</v>
      </c>
      <c r="AU444" s="6">
        <f t="shared" si="364"/>
        <v>4.6721315488416591E-2</v>
      </c>
      <c r="AV444" s="6">
        <f t="shared" si="365"/>
        <v>1.6833276040077467E-2</v>
      </c>
      <c r="AW444" s="6">
        <f t="shared" si="366"/>
        <v>1.0827145776731724</v>
      </c>
      <c r="AX444" s="5">
        <f t="shared" si="367"/>
        <v>1.1462691692016664</v>
      </c>
      <c r="AY444" s="5">
        <v>1.212E-3</v>
      </c>
      <c r="AZ444" s="5">
        <v>1.1764171058828519</v>
      </c>
      <c r="BA444" s="10">
        <f t="shared" si="368"/>
        <v>9.8530478547854781</v>
      </c>
      <c r="BB444" s="10">
        <f t="shared" si="369"/>
        <v>16.249833681425741</v>
      </c>
      <c r="BC444" s="5">
        <f t="shared" si="370"/>
        <v>42.432965579887053</v>
      </c>
      <c r="BD444" s="5">
        <f t="shared" si="374"/>
        <v>42.432965579887053</v>
      </c>
      <c r="BE444" s="5">
        <f t="shared" si="371"/>
        <v>2.5626911178378915</v>
      </c>
    </row>
    <row r="445" spans="5:57">
      <c r="E445" s="3"/>
      <c r="F445" s="3"/>
      <c r="G445" s="5">
        <v>65536</v>
      </c>
      <c r="H445" s="5">
        <v>83334</v>
      </c>
      <c r="I445" s="5">
        <v>6010480</v>
      </c>
      <c r="J445" s="10">
        <f t="shared" si="338"/>
        <v>12020960</v>
      </c>
      <c r="K445" s="5">
        <v>465.73138399999999</v>
      </c>
      <c r="L445" s="10">
        <f t="shared" si="339"/>
        <v>3725.8510719999999</v>
      </c>
      <c r="M445" s="5">
        <f t="shared" si="340"/>
        <v>73.792439999999999</v>
      </c>
      <c r="N445" s="5">
        <f t="shared" si="341"/>
        <v>13107200</v>
      </c>
      <c r="O445" s="11">
        <f t="shared" si="342"/>
        <v>3226.3662094113888</v>
      </c>
      <c r="P445" s="11">
        <f t="shared" si="376"/>
        <v>1.3333333333333333</v>
      </c>
      <c r="Q445" s="6">
        <f t="shared" si="343"/>
        <v>4.9330081462405887E-4</v>
      </c>
      <c r="R445" s="6">
        <f t="shared" si="344"/>
        <v>6.4198380047016168E-7</v>
      </c>
      <c r="S445" s="5">
        <f t="shared" si="345"/>
        <v>4.93942798424529E-4</v>
      </c>
      <c r="T445" s="5">
        <f t="shared" si="346"/>
        <v>4.9330081462405887E-4</v>
      </c>
      <c r="U445" s="6">
        <f t="shared" si="347"/>
        <v>0</v>
      </c>
      <c r="V445" s="6">
        <f t="shared" si="348"/>
        <v>4.5541559320201614E-5</v>
      </c>
      <c r="W445" s="6">
        <f t="shared" si="349"/>
        <v>0.25535502419922518</v>
      </c>
      <c r="X445" s="5">
        <f t="shared" si="350"/>
        <v>0.25540056575854536</v>
      </c>
      <c r="Y445" s="5">
        <v>2.8499999999999999E-4</v>
      </c>
      <c r="Z445" s="5">
        <v>0.27920559374999998</v>
      </c>
      <c r="AA445" s="10">
        <f t="shared" si="351"/>
        <v>42.178807017543861</v>
      </c>
      <c r="AB445" s="10">
        <f t="shared" si="352"/>
        <v>0.10458529324912282</v>
      </c>
      <c r="AC445" s="5">
        <f t="shared" si="353"/>
        <v>73.088005131248735</v>
      </c>
      <c r="AD445" s="5">
        <f t="shared" si="372"/>
        <v>73.313262605097904</v>
      </c>
      <c r="AE445" s="5">
        <f t="shared" si="354"/>
        <v>8.5259853399533192</v>
      </c>
      <c r="AG445" s="5">
        <v>32768</v>
      </c>
      <c r="AH445" s="5">
        <v>917825</v>
      </c>
      <c r="AI445" s="5">
        <v>4584801</v>
      </c>
      <c r="AJ445" s="10">
        <f t="shared" si="355"/>
        <v>9169602</v>
      </c>
      <c r="AK445" s="5">
        <v>471.43112200000002</v>
      </c>
      <c r="AL445" s="10">
        <f t="shared" si="356"/>
        <v>3771.4489760000001</v>
      </c>
      <c r="AM445" s="5">
        <f t="shared" si="357"/>
        <v>73.374111999999997</v>
      </c>
      <c r="AN445" s="5">
        <f t="shared" si="358"/>
        <v>13107200</v>
      </c>
      <c r="AO445" s="11">
        <f t="shared" si="359"/>
        <v>2431.3207094545614</v>
      </c>
      <c r="AP445" s="11">
        <f t="shared" si="375"/>
        <v>1.3333333333333333</v>
      </c>
      <c r="AQ445" s="6">
        <f t="shared" si="360"/>
        <v>0</v>
      </c>
      <c r="AR445" s="6">
        <f t="shared" si="361"/>
        <v>1.0688657485190587E-6</v>
      </c>
      <c r="AS445" s="5">
        <f t="shared" si="362"/>
        <v>1.0688657485190587E-6</v>
      </c>
      <c r="AT445" s="5">
        <f t="shared" si="363"/>
        <v>1.0688657485190587E-6</v>
      </c>
      <c r="AU445" s="6">
        <f t="shared" si="364"/>
        <v>3.5875035228516997E-2</v>
      </c>
      <c r="AV445" s="6">
        <f t="shared" si="365"/>
        <v>2.5787861474538334E-5</v>
      </c>
      <c r="AW445" s="6">
        <f t="shared" si="366"/>
        <v>0.41003794649503811</v>
      </c>
      <c r="AX445" s="5">
        <f t="shared" si="367"/>
        <v>0.44593876958502965</v>
      </c>
      <c r="AY445" s="5">
        <v>4.5899999999999999E-4</v>
      </c>
      <c r="AZ445" s="5">
        <v>0.45656376923062797</v>
      </c>
      <c r="BA445" s="10">
        <f t="shared" si="368"/>
        <v>19.977346405228761</v>
      </c>
      <c r="BB445" s="10">
        <f t="shared" si="369"/>
        <v>6.5733315485838786E-2</v>
      </c>
      <c r="BC445" s="5">
        <f t="shared" si="370"/>
        <v>99.767131645202824</v>
      </c>
      <c r="BD445" s="5">
        <f t="shared" si="374"/>
        <v>99.767131645202824</v>
      </c>
      <c r="BE445" s="5">
        <f t="shared" si="371"/>
        <v>2.3271666219820486</v>
      </c>
    </row>
    <row r="446" spans="5:57">
      <c r="E446" s="3"/>
      <c r="F446" s="3"/>
      <c r="G446" s="5">
        <v>32768</v>
      </c>
      <c r="H446" s="5">
        <v>726713</v>
      </c>
      <c r="I446" s="5">
        <v>5080961</v>
      </c>
      <c r="J446" s="10">
        <f t="shared" si="338"/>
        <v>10161922</v>
      </c>
      <c r="K446" s="5">
        <v>483.24115</v>
      </c>
      <c r="L446" s="10">
        <f t="shared" si="339"/>
        <v>3865.9292</v>
      </c>
      <c r="M446" s="5">
        <f t="shared" si="340"/>
        <v>75.505792</v>
      </c>
      <c r="N446" s="5">
        <f t="shared" si="341"/>
        <v>13107200</v>
      </c>
      <c r="O446" s="11">
        <f t="shared" si="342"/>
        <v>2628.5846103958656</v>
      </c>
      <c r="P446" s="11">
        <f t="shared" si="376"/>
        <v>1.3333333333333333</v>
      </c>
      <c r="Q446" s="6">
        <f t="shared" si="343"/>
        <v>4.1701198579365922E-4</v>
      </c>
      <c r="R446" s="6">
        <f t="shared" si="344"/>
        <v>6.6612000109610721E-7</v>
      </c>
      <c r="S446" s="5">
        <f t="shared" si="345"/>
        <v>4.1767810579475533E-4</v>
      </c>
      <c r="T446" s="5">
        <f t="shared" si="346"/>
        <v>4.1701198579365922E-4</v>
      </c>
      <c r="U446" s="6">
        <f t="shared" si="347"/>
        <v>0</v>
      </c>
      <c r="V446" s="6">
        <f t="shared" si="348"/>
        <v>4.7253752387636917E-5</v>
      </c>
      <c r="W446" s="6">
        <f t="shared" si="349"/>
        <v>0.44261537527865696</v>
      </c>
      <c r="X446" s="5">
        <f t="shared" si="350"/>
        <v>0.44266262903104459</v>
      </c>
      <c r="Y446" s="5">
        <v>4.9399999999999997E-4</v>
      </c>
      <c r="Z446" s="5">
        <v>0.49237332857135796</v>
      </c>
      <c r="AA446" s="10">
        <f t="shared" si="351"/>
        <v>20.570692307692312</v>
      </c>
      <c r="AB446" s="10">
        <f t="shared" si="352"/>
        <v>6.2606140890688264E-2</v>
      </c>
      <c r="AC446" s="5">
        <f t="shared" si="353"/>
        <v>15.584618260392865</v>
      </c>
      <c r="AD446" s="5">
        <f t="shared" si="372"/>
        <v>15.449776154907823</v>
      </c>
      <c r="AE446" s="5">
        <f t="shared" si="354"/>
        <v>10.09613978981174</v>
      </c>
      <c r="AG446" s="5">
        <v>65536</v>
      </c>
      <c r="AH446" s="5">
        <v>83334</v>
      </c>
      <c r="AI446" s="5">
        <v>6010480</v>
      </c>
      <c r="AJ446" s="10">
        <f t="shared" si="355"/>
        <v>12020960</v>
      </c>
      <c r="AK446" s="5">
        <v>374.725235</v>
      </c>
      <c r="AL446" s="10">
        <f t="shared" si="356"/>
        <v>2997.80188</v>
      </c>
      <c r="AM446" s="5">
        <f t="shared" si="357"/>
        <v>73.792439999999999</v>
      </c>
      <c r="AN446" s="5">
        <f t="shared" si="358"/>
        <v>13107200</v>
      </c>
      <c r="AO446" s="11">
        <f t="shared" si="359"/>
        <v>4009.9247652750155</v>
      </c>
      <c r="AP446" s="11">
        <f t="shared" si="375"/>
        <v>1.3333333333333333</v>
      </c>
      <c r="AQ446" s="6">
        <f t="shared" si="360"/>
        <v>0</v>
      </c>
      <c r="AR446" s="6">
        <f t="shared" si="361"/>
        <v>8.4960654930468339E-7</v>
      </c>
      <c r="AS446" s="5">
        <f t="shared" si="362"/>
        <v>8.4960654930468339E-7</v>
      </c>
      <c r="AT446" s="5">
        <f t="shared" si="363"/>
        <v>8.4960654930468339E-7</v>
      </c>
      <c r="AU446" s="6">
        <f t="shared" si="364"/>
        <v>4.7030652309728783E-2</v>
      </c>
      <c r="AV446" s="6">
        <f t="shared" si="365"/>
        <v>2.0497930663122031E-5</v>
      </c>
      <c r="AW446" s="6">
        <f t="shared" si="366"/>
        <v>0.25459872494789948</v>
      </c>
      <c r="AX446" s="5">
        <f t="shared" si="367"/>
        <v>0.30164987518829139</v>
      </c>
      <c r="AY446" s="5">
        <v>2.8499999999999999E-4</v>
      </c>
      <c r="AZ446" s="5">
        <v>0.28205559375</v>
      </c>
      <c r="BA446" s="10">
        <f t="shared" si="368"/>
        <v>42.178807017543861</v>
      </c>
      <c r="BB446" s="10">
        <f t="shared" si="369"/>
        <v>8.4148824701754388E-2</v>
      </c>
      <c r="BC446" s="5">
        <f t="shared" si="370"/>
        <v>99.701892438840474</v>
      </c>
      <c r="BD446" s="5">
        <f t="shared" si="374"/>
        <v>99.701892438840474</v>
      </c>
      <c r="BE446" s="5">
        <f t="shared" si="371"/>
        <v>6.9469572213691988</v>
      </c>
    </row>
    <row r="447" spans="5:57">
      <c r="E447" s="3"/>
      <c r="F447" s="3"/>
      <c r="G447" s="5">
        <v>32768</v>
      </c>
      <c r="H447" s="5">
        <v>440020</v>
      </c>
      <c r="I447" s="5">
        <v>5560100</v>
      </c>
      <c r="J447" s="10">
        <f t="shared" si="338"/>
        <v>11120200</v>
      </c>
      <c r="K447" s="5">
        <v>14334.888091999999</v>
      </c>
      <c r="L447" s="10">
        <f t="shared" si="339"/>
        <v>114679.10473599999</v>
      </c>
      <c r="M447" s="5">
        <f t="shared" si="340"/>
        <v>75.521600000000007</v>
      </c>
      <c r="N447" s="5">
        <f t="shared" si="341"/>
        <v>13107200</v>
      </c>
      <c r="O447" s="11">
        <f t="shared" si="342"/>
        <v>96.967970107540907</v>
      </c>
      <c r="P447" s="11">
        <f t="shared" si="376"/>
        <v>1.3333333333333333</v>
      </c>
      <c r="Q447" s="6">
        <f t="shared" si="343"/>
        <v>4.5633657534693232E-4</v>
      </c>
      <c r="R447" s="6">
        <f t="shared" si="344"/>
        <v>1.9759814890672313E-5</v>
      </c>
      <c r="S447" s="5">
        <f t="shared" si="345"/>
        <v>4.7609639023760462E-4</v>
      </c>
      <c r="T447" s="5">
        <f t="shared" si="346"/>
        <v>4.5633657534693232E-4</v>
      </c>
      <c r="U447" s="6">
        <f t="shared" si="347"/>
        <v>0</v>
      </c>
      <c r="V447" s="6">
        <f t="shared" si="348"/>
        <v>1.4017375225678795E-3</v>
      </c>
      <c r="W447" s="6">
        <f t="shared" si="349"/>
        <v>0.33957738305791701</v>
      </c>
      <c r="X447" s="5">
        <f t="shared" si="350"/>
        <v>0.34097912058048491</v>
      </c>
      <c r="Y447" s="5">
        <v>3.79E-4</v>
      </c>
      <c r="Z447" s="5">
        <v>0.38638671000000002</v>
      </c>
      <c r="AA447" s="10">
        <f t="shared" si="351"/>
        <v>29.340897097625334</v>
      </c>
      <c r="AB447" s="10">
        <f t="shared" si="352"/>
        <v>2.4206671184379944</v>
      </c>
      <c r="AC447" s="5">
        <f t="shared" si="353"/>
        <v>20.405428851433332</v>
      </c>
      <c r="AD447" s="5">
        <f t="shared" si="372"/>
        <v>25.619100326544753</v>
      </c>
      <c r="AE447" s="5">
        <f t="shared" si="354"/>
        <v>11.751850735113305</v>
      </c>
      <c r="AG447" s="5">
        <v>32768</v>
      </c>
      <c r="AH447" s="5">
        <v>726713</v>
      </c>
      <c r="AI447" s="5">
        <v>5080961</v>
      </c>
      <c r="AJ447" s="10">
        <f t="shared" si="355"/>
        <v>10161922</v>
      </c>
      <c r="AK447" s="5">
        <v>378.74648999999999</v>
      </c>
      <c r="AL447" s="10">
        <f t="shared" si="356"/>
        <v>3029.97192</v>
      </c>
      <c r="AM447" s="5">
        <f t="shared" si="357"/>
        <v>75.505792</v>
      </c>
      <c r="AN447" s="5">
        <f t="shared" si="358"/>
        <v>13107200</v>
      </c>
      <c r="AO447" s="11">
        <f t="shared" si="359"/>
        <v>3353.8007177307441</v>
      </c>
      <c r="AP447" s="11"/>
      <c r="AQ447" s="6">
        <f t="shared" si="360"/>
        <v>0</v>
      </c>
      <c r="AR447" s="6">
        <f t="shared" si="361"/>
        <v>8.5872385517394029E-7</v>
      </c>
      <c r="AS447" s="5">
        <f t="shared" si="362"/>
        <v>8.5872385517394029E-7</v>
      </c>
      <c r="AT447" s="5">
        <f t="shared" si="363"/>
        <v>8.5872385517394029E-7</v>
      </c>
      <c r="AU447" s="6">
        <f t="shared" si="364"/>
        <v>3.9757375482539145E-2</v>
      </c>
      <c r="AV447" s="6">
        <f t="shared" si="365"/>
        <v>2.0717898251290289E-5</v>
      </c>
      <c r="AW447" s="6">
        <f t="shared" si="366"/>
        <v>0.52438404050672627</v>
      </c>
      <c r="AX447" s="5">
        <f t="shared" si="367"/>
        <v>0.56416213388751668</v>
      </c>
      <c r="AY447" s="5">
        <v>5.8699999999999996E-4</v>
      </c>
      <c r="AZ447" s="5">
        <v>0.58075823333352894</v>
      </c>
      <c r="BA447" s="10">
        <f t="shared" si="368"/>
        <v>17.311621805792164</v>
      </c>
      <c r="BB447" s="10">
        <f t="shared" si="369"/>
        <v>4.129433621805792E-2</v>
      </c>
      <c r="BC447" s="5">
        <f t="shared" si="370"/>
        <v>99.853709735064072</v>
      </c>
      <c r="BD447" s="5">
        <f t="shared" si="374"/>
        <v>99.853709735064072</v>
      </c>
      <c r="BE447" s="5">
        <f t="shared" si="371"/>
        <v>2.8576606397383837</v>
      </c>
    </row>
    <row r="448" spans="5:57">
      <c r="E448" s="3"/>
      <c r="F448" s="3"/>
      <c r="G448" s="5">
        <v>32768</v>
      </c>
      <c r="H448" s="5">
        <v>113081</v>
      </c>
      <c r="I448" s="5">
        <v>6115633</v>
      </c>
      <c r="J448" s="10">
        <f t="shared" si="338"/>
        <v>12231266</v>
      </c>
      <c r="K448" s="5">
        <v>67442.635559000002</v>
      </c>
      <c r="L448" s="10">
        <f t="shared" si="339"/>
        <v>539541.08447200002</v>
      </c>
      <c r="M448" s="5">
        <f t="shared" si="340"/>
        <v>75.649215999999996</v>
      </c>
      <c r="N448" s="5">
        <f t="shared" si="341"/>
        <v>13107200</v>
      </c>
      <c r="O448" s="11">
        <f t="shared" si="342"/>
        <v>22.669758340960506</v>
      </c>
      <c r="P448" s="11">
        <f t="shared" si="376"/>
        <v>1.3333333333333333</v>
      </c>
      <c r="Q448" s="6">
        <f t="shared" si="343"/>
        <v>5.0193108384717644E-4</v>
      </c>
      <c r="R448" s="6">
        <f t="shared" si="344"/>
        <v>9.2965775932959014E-5</v>
      </c>
      <c r="S448" s="5">
        <f t="shared" si="345"/>
        <v>5.9489685978013546E-4</v>
      </c>
      <c r="T448" s="5">
        <f t="shared" si="346"/>
        <v>5.0193108384717644E-4</v>
      </c>
      <c r="U448" s="6">
        <f t="shared" si="347"/>
        <v>0</v>
      </c>
      <c r="V448" s="6">
        <f t="shared" si="348"/>
        <v>6.594880425796981E-3</v>
      </c>
      <c r="W448" s="6">
        <f t="shared" si="349"/>
        <v>0.53400559446574802</v>
      </c>
      <c r="X448" s="5">
        <f t="shared" si="350"/>
        <v>0.54060047489154506</v>
      </c>
      <c r="Y448" s="5">
        <v>5.9599999999999996E-4</v>
      </c>
      <c r="Z448" s="5">
        <v>0.58254442352955194</v>
      </c>
      <c r="AA448" s="10">
        <f t="shared" si="351"/>
        <v>20.522258389261747</v>
      </c>
      <c r="AB448" s="10">
        <f t="shared" si="352"/>
        <v>7.2421622076778522</v>
      </c>
      <c r="AC448" s="5">
        <f t="shared" si="353"/>
        <v>15.783375193426766</v>
      </c>
      <c r="AD448" s="5">
        <f t="shared" si="372"/>
        <v>0.18509064091686137</v>
      </c>
      <c r="AE448" s="5">
        <f t="shared" si="354"/>
        <v>7.2001287702446097</v>
      </c>
      <c r="AG448" s="5">
        <v>32768</v>
      </c>
      <c r="AH448" s="5">
        <v>440020</v>
      </c>
      <c r="AI448" s="5">
        <v>5560100</v>
      </c>
      <c r="AJ448" s="10">
        <f t="shared" si="355"/>
        <v>11120200</v>
      </c>
      <c r="AK448" s="5">
        <v>14477.176971000001</v>
      </c>
      <c r="AL448" s="10">
        <f t="shared" si="356"/>
        <v>115817.41576800001</v>
      </c>
      <c r="AM448" s="5">
        <f t="shared" si="357"/>
        <v>75.521600000000007</v>
      </c>
      <c r="AN448" s="5">
        <f t="shared" si="358"/>
        <v>13107200</v>
      </c>
      <c r="AO448" s="11">
        <f t="shared" si="359"/>
        <v>96.014920780787065</v>
      </c>
      <c r="AP448" s="11">
        <f t="shared" ref="AP448:AP456" si="377">4/3</f>
        <v>1.3333333333333333</v>
      </c>
      <c r="AQ448" s="6">
        <f t="shared" si="360"/>
        <v>0</v>
      </c>
      <c r="AR448" s="6">
        <f t="shared" si="361"/>
        <v>3.2823795200247292E-5</v>
      </c>
      <c r="AS448" s="5">
        <f t="shared" si="362"/>
        <v>3.2823795200247292E-5</v>
      </c>
      <c r="AT448" s="5">
        <f t="shared" si="363"/>
        <v>3.2823795200247292E-5</v>
      </c>
      <c r="AU448" s="6">
        <f t="shared" si="364"/>
        <v>4.3506530245059127E-2</v>
      </c>
      <c r="AV448" s="6">
        <f t="shared" si="365"/>
        <v>7.9191936392889329E-4</v>
      </c>
      <c r="AW448" s="6">
        <f t="shared" si="366"/>
        <v>0.384131409570515</v>
      </c>
      <c r="AX448" s="5">
        <f t="shared" si="367"/>
        <v>0.42842985917950305</v>
      </c>
      <c r="AY448" s="5">
        <v>4.2999999999999999E-4</v>
      </c>
      <c r="AZ448" s="5">
        <v>0.42925108333319001</v>
      </c>
      <c r="BA448" s="10">
        <f t="shared" si="368"/>
        <v>25.86093023255814</v>
      </c>
      <c r="BB448" s="10">
        <f t="shared" si="369"/>
        <v>2.1547426189395353</v>
      </c>
      <c r="BC448" s="5">
        <f t="shared" si="370"/>
        <v>92.366559255756442</v>
      </c>
      <c r="BD448" s="5">
        <f t="shared" si="374"/>
        <v>92.366559255756442</v>
      </c>
      <c r="BE448" s="5">
        <f t="shared" si="371"/>
        <v>0.19131556927242907</v>
      </c>
    </row>
    <row r="449" spans="5:57">
      <c r="E449" s="3"/>
      <c r="F449" s="3"/>
      <c r="G449" s="5">
        <v>16384</v>
      </c>
      <c r="H449" s="5">
        <v>735323</v>
      </c>
      <c r="I449" s="5">
        <v>5158388</v>
      </c>
      <c r="J449" s="10">
        <f t="shared" si="338"/>
        <v>10316776</v>
      </c>
      <c r="K449" s="5">
        <v>34139.527892999999</v>
      </c>
      <c r="L449" s="10">
        <f t="shared" si="339"/>
        <v>273116.22314399999</v>
      </c>
      <c r="M449" s="5">
        <f t="shared" si="340"/>
        <v>76.607116000000005</v>
      </c>
      <c r="N449" s="5">
        <f t="shared" si="341"/>
        <v>13107200</v>
      </c>
      <c r="O449" s="11">
        <f t="shared" si="342"/>
        <v>37.774306781331333</v>
      </c>
      <c r="P449" s="11">
        <f t="shared" si="376"/>
        <v>1.3333333333333333</v>
      </c>
      <c r="Q449" s="6">
        <f t="shared" si="343"/>
        <v>4.2336668661187955E-4</v>
      </c>
      <c r="R449" s="6">
        <f t="shared" si="344"/>
        <v>4.7059366441590787E-5</v>
      </c>
      <c r="S449" s="5">
        <f t="shared" si="345"/>
        <v>4.7042605305347033E-4</v>
      </c>
      <c r="T449" s="5">
        <f t="shared" si="346"/>
        <v>4.2336668661187955E-4</v>
      </c>
      <c r="U449" s="6">
        <f t="shared" si="347"/>
        <v>0</v>
      </c>
      <c r="V449" s="6">
        <f t="shared" si="348"/>
        <v>3.3383349031568315E-3</v>
      </c>
      <c r="W449" s="6">
        <f t="shared" si="349"/>
        <v>0.65137930734328664</v>
      </c>
      <c r="X449" s="5">
        <f t="shared" si="350"/>
        <v>0.65471764224644347</v>
      </c>
      <c r="Y449" s="5">
        <v>7.27E-4</v>
      </c>
      <c r="Z449" s="5">
        <v>0.7023547</v>
      </c>
      <c r="AA449" s="10">
        <f t="shared" si="351"/>
        <v>14.190888583218706</v>
      </c>
      <c r="AB449" s="10">
        <f t="shared" si="352"/>
        <v>3.0054054816396145</v>
      </c>
      <c r="AC449" s="5">
        <f t="shared" si="353"/>
        <v>41.76524255682537</v>
      </c>
      <c r="AD449" s="5">
        <f t="shared" si="372"/>
        <v>35.292152262246177</v>
      </c>
      <c r="AE449" s="5">
        <f t="shared" si="354"/>
        <v>6.782478675455085</v>
      </c>
      <c r="AG449" s="5">
        <v>32768</v>
      </c>
      <c r="AH449" s="5">
        <v>113081</v>
      </c>
      <c r="AI449" s="5">
        <v>6115633</v>
      </c>
      <c r="AJ449" s="10">
        <f t="shared" si="355"/>
        <v>12231266</v>
      </c>
      <c r="AK449" s="5">
        <v>86011.926269999996</v>
      </c>
      <c r="AL449" s="10">
        <f t="shared" si="356"/>
        <v>688095.41015999997</v>
      </c>
      <c r="AM449" s="5">
        <f t="shared" si="357"/>
        <v>75.649215999999996</v>
      </c>
      <c r="AN449" s="5">
        <f t="shared" si="358"/>
        <v>13107200</v>
      </c>
      <c r="AO449" s="11">
        <f t="shared" si="359"/>
        <v>17.775537838794644</v>
      </c>
      <c r="AP449" s="11">
        <f t="shared" si="377"/>
        <v>1.3333333333333333</v>
      </c>
      <c r="AQ449" s="6">
        <f t="shared" si="360"/>
        <v>0</v>
      </c>
      <c r="AR449" s="6">
        <f t="shared" si="361"/>
        <v>1.9501300967174933E-4</v>
      </c>
      <c r="AS449" s="5">
        <f t="shared" si="362"/>
        <v>1.9501300967174933E-4</v>
      </c>
      <c r="AT449" s="5">
        <f t="shared" si="363"/>
        <v>1.9501300967174933E-4</v>
      </c>
      <c r="AU449" s="6">
        <f t="shared" si="364"/>
        <v>4.7853450851995771E-2</v>
      </c>
      <c r="AV449" s="6">
        <f t="shared" si="365"/>
        <v>4.7049580231340021E-3</v>
      </c>
      <c r="AW449" s="6">
        <f t="shared" si="366"/>
        <v>0.51813073849046209</v>
      </c>
      <c r="AX449" s="5">
        <f t="shared" si="367"/>
        <v>0.57068914736559184</v>
      </c>
      <c r="AY449" s="5">
        <v>5.8E-4</v>
      </c>
      <c r="AZ449" s="5">
        <v>0.57271929411792</v>
      </c>
      <c r="BA449" s="10">
        <f t="shared" si="368"/>
        <v>21.088389655172413</v>
      </c>
      <c r="BB449" s="10">
        <f t="shared" si="369"/>
        <v>9.4909711746206895</v>
      </c>
      <c r="BC449" s="5">
        <f t="shared" si="370"/>
        <v>66.37706729797425</v>
      </c>
      <c r="BD449" s="5">
        <f t="shared" si="374"/>
        <v>66.37706729797425</v>
      </c>
      <c r="BE449" s="5">
        <f t="shared" si="371"/>
        <v>0.35447500602453208</v>
      </c>
    </row>
    <row r="450" spans="5:57">
      <c r="E450" s="3"/>
      <c r="F450" s="3"/>
      <c r="G450" s="5">
        <v>8192</v>
      </c>
      <c r="H450" s="5">
        <v>916428</v>
      </c>
      <c r="I450" s="5">
        <v>5105039</v>
      </c>
      <c r="J450" s="10">
        <f t="shared" si="338"/>
        <v>10210078</v>
      </c>
      <c r="K450" s="5">
        <v>343216.76806600002</v>
      </c>
      <c r="L450" s="10">
        <f t="shared" si="339"/>
        <v>2745734.1445280001</v>
      </c>
      <c r="M450" s="5">
        <f t="shared" si="340"/>
        <v>79.589027999999999</v>
      </c>
      <c r="N450" s="5">
        <f t="shared" si="341"/>
        <v>13107200</v>
      </c>
      <c r="O450" s="11">
        <f t="shared" si="342"/>
        <v>3.7185238856237275</v>
      </c>
      <c r="P450" s="11">
        <f t="shared" si="376"/>
        <v>1.3333333333333333</v>
      </c>
      <c r="Q450" s="6">
        <f t="shared" si="343"/>
        <v>4.1898815026214064E-4</v>
      </c>
      <c r="R450" s="6">
        <f t="shared" si="344"/>
        <v>4.7310448193479856E-4</v>
      </c>
      <c r="S450" s="5">
        <f t="shared" si="345"/>
        <v>8.9209263219693926E-4</v>
      </c>
      <c r="T450" s="5">
        <f t="shared" si="346"/>
        <v>4.7310448193479856E-4</v>
      </c>
      <c r="U450" s="6">
        <f t="shared" si="347"/>
        <v>0</v>
      </c>
      <c r="V450" s="6">
        <f t="shared" si="348"/>
        <v>3.3561463409057309E-2</v>
      </c>
      <c r="W450" s="6">
        <f t="shared" si="349"/>
        <v>1.3036545972276232</v>
      </c>
      <c r="X450" s="5">
        <f t="shared" si="350"/>
        <v>1.3372160606366805</v>
      </c>
      <c r="Y450" s="5">
        <v>1.4549999999999999E-3</v>
      </c>
      <c r="Z450" s="5">
        <v>1.4223934499999999</v>
      </c>
      <c r="AA450" s="10">
        <f t="shared" si="351"/>
        <v>7.0172357388316158</v>
      </c>
      <c r="AB450" s="10">
        <f t="shared" si="352"/>
        <v>15.096820038641926</v>
      </c>
      <c r="AC450" s="5">
        <f t="shared" si="353"/>
        <v>67.484228045718311</v>
      </c>
      <c r="AD450" s="5">
        <f t="shared" si="372"/>
        <v>38.687791601584927</v>
      </c>
      <c r="AE450" s="5">
        <f t="shared" si="354"/>
        <v>5.9883142293237803</v>
      </c>
      <c r="AG450" s="5">
        <v>16384</v>
      </c>
      <c r="AH450" s="5">
        <v>735323</v>
      </c>
      <c r="AI450" s="5">
        <v>5158388</v>
      </c>
      <c r="AJ450" s="10">
        <f t="shared" si="355"/>
        <v>10316776</v>
      </c>
      <c r="AK450" s="5">
        <v>77747.000060999999</v>
      </c>
      <c r="AL450" s="10">
        <f t="shared" si="356"/>
        <v>621976.00048799999</v>
      </c>
      <c r="AM450" s="5">
        <f t="shared" si="357"/>
        <v>76.607116000000005</v>
      </c>
      <c r="AN450" s="5">
        <f t="shared" si="358"/>
        <v>13107200</v>
      </c>
      <c r="AO450" s="11">
        <f t="shared" si="359"/>
        <v>16.587096595215083</v>
      </c>
      <c r="AP450" s="11">
        <f t="shared" si="377"/>
        <v>1.3333333333333333</v>
      </c>
      <c r="AQ450" s="6">
        <f t="shared" si="360"/>
        <v>0</v>
      </c>
      <c r="AR450" s="6">
        <f t="shared" si="361"/>
        <v>1.7627411839668929E-4</v>
      </c>
      <c r="AS450" s="5">
        <f t="shared" si="362"/>
        <v>1.7627411839668929E-4</v>
      </c>
      <c r="AT450" s="5">
        <f t="shared" si="363"/>
        <v>1.7627411839668929E-4</v>
      </c>
      <c r="AU450" s="6">
        <f t="shared" si="364"/>
        <v>4.0363224319301824E-2</v>
      </c>
      <c r="AV450" s="6">
        <f t="shared" si="365"/>
        <v>4.2528564069514094E-3</v>
      </c>
      <c r="AW450" s="6">
        <f t="shared" si="366"/>
        <v>0.83883579903886873</v>
      </c>
      <c r="AX450" s="5">
        <f t="shared" si="367"/>
        <v>0.88345187976512196</v>
      </c>
      <c r="AY450" s="5">
        <v>9.3899999999999995E-4</v>
      </c>
      <c r="AZ450" s="5">
        <v>0.91329152142816894</v>
      </c>
      <c r="BA450" s="10">
        <f t="shared" si="368"/>
        <v>10.986981895633654</v>
      </c>
      <c r="BB450" s="10">
        <f t="shared" si="369"/>
        <v>5.2990500574057515</v>
      </c>
      <c r="BC450" s="5">
        <f t="shared" si="370"/>
        <v>81.227463429532548</v>
      </c>
      <c r="BD450" s="5">
        <f t="shared" si="374"/>
        <v>81.227463429532548</v>
      </c>
      <c r="BE450" s="5">
        <f t="shared" si="371"/>
        <v>3.2672636242571196</v>
      </c>
    </row>
    <row r="451" spans="5:57">
      <c r="E451" s="3"/>
      <c r="F451" s="3"/>
      <c r="G451" s="5">
        <v>32768</v>
      </c>
      <c r="H451" s="5">
        <v>999999</v>
      </c>
      <c r="I451" s="5">
        <v>4995991</v>
      </c>
      <c r="J451" s="10">
        <f t="shared" si="338"/>
        <v>9991982</v>
      </c>
      <c r="K451" s="5">
        <v>818.73107900000002</v>
      </c>
      <c r="L451" s="10">
        <f t="shared" si="339"/>
        <v>6549.8486320000002</v>
      </c>
      <c r="M451" s="5">
        <f t="shared" si="340"/>
        <v>79.951871999999995</v>
      </c>
      <c r="N451" s="5">
        <f t="shared" si="341"/>
        <v>13107200</v>
      </c>
      <c r="O451" s="11">
        <f t="shared" si="342"/>
        <v>1525.5286895002553</v>
      </c>
      <c r="P451" s="11"/>
      <c r="Q451" s="6">
        <f t="shared" si="343"/>
        <v>4.1003820496107908E-4</v>
      </c>
      <c r="R451" s="6">
        <f t="shared" si="344"/>
        <v>1.1285734818752439E-6</v>
      </c>
      <c r="S451" s="5">
        <f t="shared" si="345"/>
        <v>4.1116677844295433E-4</v>
      </c>
      <c r="T451" s="5">
        <f t="shared" si="346"/>
        <v>4.1003820496107908E-4</v>
      </c>
      <c r="U451" s="6">
        <f t="shared" si="347"/>
        <v>0</v>
      </c>
      <c r="V451" s="6">
        <f t="shared" si="348"/>
        <v>8.0059646574238974E-5</v>
      </c>
      <c r="W451" s="6">
        <f t="shared" si="349"/>
        <v>0.36735284183046429</v>
      </c>
      <c r="X451" s="5">
        <f t="shared" si="350"/>
        <v>0.36743290147703855</v>
      </c>
      <c r="Y451" s="5">
        <v>4.0999999999999999E-4</v>
      </c>
      <c r="Z451" s="5">
        <v>0.41283583333470003</v>
      </c>
      <c r="AA451" s="10">
        <f t="shared" si="351"/>
        <v>24.370687804878049</v>
      </c>
      <c r="AB451" s="10">
        <f t="shared" si="352"/>
        <v>0.12780192452682929</v>
      </c>
      <c r="AC451" s="5">
        <f t="shared" si="353"/>
        <v>9.3182831900218508E-3</v>
      </c>
      <c r="AD451" s="5">
        <f t="shared" si="372"/>
        <v>0.28458010803764355</v>
      </c>
      <c r="AE451" s="5">
        <f t="shared" si="354"/>
        <v>10.997817580639078</v>
      </c>
      <c r="AG451" s="5">
        <v>8192</v>
      </c>
      <c r="AH451" s="5">
        <v>916428</v>
      </c>
      <c r="AI451" s="5">
        <v>5105039</v>
      </c>
      <c r="AJ451" s="10">
        <f t="shared" si="355"/>
        <v>10210078</v>
      </c>
      <c r="AK451" s="5">
        <v>320448.12170399999</v>
      </c>
      <c r="AL451" s="10">
        <f t="shared" si="356"/>
        <v>2563584.9736319999</v>
      </c>
      <c r="AM451" s="5">
        <f t="shared" si="357"/>
        <v>79.589027999999999</v>
      </c>
      <c r="AN451" s="5">
        <f t="shared" si="358"/>
        <v>13107200</v>
      </c>
      <c r="AO451" s="11">
        <f t="shared" si="359"/>
        <v>3.9827343758903022</v>
      </c>
      <c r="AP451" s="11">
        <f t="shared" si="377"/>
        <v>1.3333333333333333</v>
      </c>
      <c r="AQ451" s="6">
        <f t="shared" si="360"/>
        <v>0</v>
      </c>
      <c r="AR451" s="6">
        <f t="shared" si="361"/>
        <v>7.2654520561472901E-4</v>
      </c>
      <c r="AS451" s="5">
        <f t="shared" si="362"/>
        <v>7.2654520561472901E-4</v>
      </c>
      <c r="AT451" s="5">
        <f t="shared" si="363"/>
        <v>7.2654520561472901E-4</v>
      </c>
      <c r="AU451" s="6">
        <f t="shared" si="364"/>
        <v>3.9945780409652062E-2</v>
      </c>
      <c r="AV451" s="6">
        <f t="shared" si="365"/>
        <v>1.7528905892383474E-2</v>
      </c>
      <c r="AW451" s="6">
        <f t="shared" si="366"/>
        <v>1.3033668059613521</v>
      </c>
      <c r="AX451" s="5">
        <f t="shared" si="367"/>
        <v>1.3608414922633876</v>
      </c>
      <c r="AY451" s="5">
        <v>1.459E-3</v>
      </c>
      <c r="AZ451" s="5">
        <v>1.4307829400000001</v>
      </c>
      <c r="BA451" s="10">
        <f t="shared" si="368"/>
        <v>6.997997258396162</v>
      </c>
      <c r="BB451" s="10">
        <f t="shared" si="369"/>
        <v>14.056668806755312</v>
      </c>
      <c r="BC451" s="5">
        <f t="shared" si="370"/>
        <v>50.202521890697113</v>
      </c>
      <c r="BD451" s="5">
        <f t="shared" si="374"/>
        <v>50.202521890697113</v>
      </c>
      <c r="BE451" s="5">
        <f t="shared" si="371"/>
        <v>4.88833391713578</v>
      </c>
    </row>
    <row r="452" spans="5:57">
      <c r="E452" s="3"/>
      <c r="F452" s="3"/>
      <c r="G452" s="5">
        <v>32768</v>
      </c>
      <c r="H452" s="5">
        <v>1000000</v>
      </c>
      <c r="I452" s="5">
        <v>4996000</v>
      </c>
      <c r="J452" s="10">
        <f t="shared" si="338"/>
        <v>9992000</v>
      </c>
      <c r="K452" s="5">
        <v>2719.31601</v>
      </c>
      <c r="L452" s="10">
        <f t="shared" si="339"/>
        <v>21754.52808</v>
      </c>
      <c r="M452" s="5">
        <f t="shared" si="340"/>
        <v>79.951999999999998</v>
      </c>
      <c r="N452" s="5">
        <f t="shared" si="341"/>
        <v>13107200</v>
      </c>
      <c r="O452" s="11">
        <f t="shared" si="342"/>
        <v>459.30667690218172</v>
      </c>
      <c r="P452" s="11">
        <f t="shared" ref="P452:P468" si="378">4/3</f>
        <v>1.3333333333333333</v>
      </c>
      <c r="Q452" s="6">
        <f t="shared" si="343"/>
        <v>4.1003894362210644E-4</v>
      </c>
      <c r="R452" s="6">
        <f t="shared" si="344"/>
        <v>3.7484199836083117E-6</v>
      </c>
      <c r="S452" s="5">
        <f t="shared" si="345"/>
        <v>4.1378736360571475E-4</v>
      </c>
      <c r="T452" s="5">
        <f t="shared" si="346"/>
        <v>4.1003894362210644E-4</v>
      </c>
      <c r="U452" s="6">
        <f t="shared" si="347"/>
        <v>0</v>
      </c>
      <c r="V452" s="6">
        <f t="shared" si="348"/>
        <v>2.6590840908369826E-4</v>
      </c>
      <c r="W452" s="6">
        <f t="shared" si="349"/>
        <v>0.36824882437151424</v>
      </c>
      <c r="X452" s="5">
        <f t="shared" si="350"/>
        <v>0.36851473278059793</v>
      </c>
      <c r="Y452" s="5">
        <v>4.1100000000000002E-4</v>
      </c>
      <c r="Z452" s="5">
        <v>0.41342863636401</v>
      </c>
      <c r="AA452" s="10">
        <f t="shared" si="351"/>
        <v>24.311435523114355</v>
      </c>
      <c r="AB452" s="10">
        <f t="shared" si="352"/>
        <v>0.42344580204379556</v>
      </c>
      <c r="AC452" s="5">
        <f t="shared" si="353"/>
        <v>0.23383366858724355</v>
      </c>
      <c r="AD452" s="5">
        <f t="shared" si="372"/>
        <v>0.67819065832475334</v>
      </c>
      <c r="AE452" s="5">
        <f t="shared" si="354"/>
        <v>10.863762118274481</v>
      </c>
      <c r="AG452" s="5">
        <v>32768</v>
      </c>
      <c r="AH452" s="5">
        <v>999999</v>
      </c>
      <c r="AI452" s="5">
        <v>4995991</v>
      </c>
      <c r="AJ452" s="10">
        <f t="shared" si="355"/>
        <v>9991982</v>
      </c>
      <c r="AK452" s="5">
        <v>542.45608500000003</v>
      </c>
      <c r="AL452" s="10">
        <f t="shared" si="356"/>
        <v>4339.6486800000002</v>
      </c>
      <c r="AM452" s="5">
        <f t="shared" si="357"/>
        <v>79.951871999999995</v>
      </c>
      <c r="AN452" s="5">
        <f t="shared" si="358"/>
        <v>13107200</v>
      </c>
      <c r="AO452" s="11">
        <f t="shared" si="359"/>
        <v>2302.4863846812596</v>
      </c>
      <c r="AP452" s="11">
        <f t="shared" si="377"/>
        <v>1.3333333333333333</v>
      </c>
      <c r="AQ452" s="6">
        <f t="shared" si="360"/>
        <v>0</v>
      </c>
      <c r="AR452" s="6">
        <f t="shared" si="361"/>
        <v>1.229899135365618E-6</v>
      </c>
      <c r="AS452" s="5">
        <f t="shared" si="362"/>
        <v>1.229899135365618E-6</v>
      </c>
      <c r="AT452" s="5">
        <f t="shared" si="363"/>
        <v>1.229899135365618E-6</v>
      </c>
      <c r="AU452" s="6">
        <f t="shared" si="364"/>
        <v>3.9092504369623429E-2</v>
      </c>
      <c r="AV452" s="6">
        <f t="shared" si="365"/>
        <v>2.9673014196971901E-5</v>
      </c>
      <c r="AW452" s="6">
        <f t="shared" si="366"/>
        <v>0.44666442973315695</v>
      </c>
      <c r="AX452" s="5">
        <f t="shared" si="367"/>
        <v>0.48578660711697735</v>
      </c>
      <c r="AY452" s="5">
        <v>5.0000000000000001E-4</v>
      </c>
      <c r="AZ452" s="5">
        <v>0.48857499999999998</v>
      </c>
      <c r="BA452" s="10">
        <f t="shared" si="368"/>
        <v>19.983964</v>
      </c>
      <c r="BB452" s="10">
        <f t="shared" si="369"/>
        <v>6.9434378879999994E-2</v>
      </c>
      <c r="BC452" s="5">
        <f t="shared" si="370"/>
        <v>99.754020172926886</v>
      </c>
      <c r="BD452" s="5">
        <f t="shared" si="374"/>
        <v>99.754020172926886</v>
      </c>
      <c r="BE452" s="5">
        <f t="shared" si="371"/>
        <v>0.57071951758125739</v>
      </c>
    </row>
    <row r="453" spans="5:57">
      <c r="E453" s="3"/>
      <c r="F453" s="3"/>
      <c r="G453" s="5">
        <v>32768</v>
      </c>
      <c r="H453" s="5">
        <v>94893</v>
      </c>
      <c r="I453" s="5">
        <v>6542332</v>
      </c>
      <c r="J453" s="10">
        <f t="shared" si="338"/>
        <v>13084664</v>
      </c>
      <c r="K453" s="5">
        <v>673.98275799999999</v>
      </c>
      <c r="L453" s="10">
        <f t="shared" si="339"/>
        <v>5391.8620639999999</v>
      </c>
      <c r="M453" s="5">
        <f t="shared" si="340"/>
        <v>80.405844000000002</v>
      </c>
      <c r="N453" s="5">
        <f t="shared" si="341"/>
        <v>13107200</v>
      </c>
      <c r="O453" s="11">
        <f t="shared" si="342"/>
        <v>2426.7430888788404</v>
      </c>
      <c r="P453" s="11">
        <f t="shared" si="378"/>
        <v>1.3333333333333333</v>
      </c>
      <c r="Q453" s="6">
        <f t="shared" si="343"/>
        <v>5.3695174181447208E-4</v>
      </c>
      <c r="R453" s="6">
        <f t="shared" si="344"/>
        <v>9.2904628568514356E-7</v>
      </c>
      <c r="S453" s="5">
        <f t="shared" si="345"/>
        <v>5.378807881001572E-4</v>
      </c>
      <c r="T453" s="5">
        <f t="shared" si="346"/>
        <v>5.3695174181447208E-4</v>
      </c>
      <c r="U453" s="6">
        <f t="shared" si="347"/>
        <v>0</v>
      </c>
      <c r="V453" s="6">
        <f t="shared" si="348"/>
        <v>6.5905427052453242E-5</v>
      </c>
      <c r="W453" s="6">
        <f t="shared" si="349"/>
        <v>0.37720864978201335</v>
      </c>
      <c r="X453" s="5">
        <f t="shared" si="350"/>
        <v>0.37727455520906578</v>
      </c>
      <c r="Y453" s="5">
        <v>4.2099999999999999E-4</v>
      </c>
      <c r="Z453" s="5">
        <v>0.39933954999999999</v>
      </c>
      <c r="AA453" s="10">
        <f t="shared" si="351"/>
        <v>31.079961995249409</v>
      </c>
      <c r="AB453" s="10">
        <f t="shared" si="352"/>
        <v>0.10245818648931115</v>
      </c>
      <c r="AC453" s="5">
        <f t="shared" si="353"/>
        <v>27.541981428615696</v>
      </c>
      <c r="AD453" s="5">
        <f t="shared" si="372"/>
        <v>27.762657505975586</v>
      </c>
      <c r="AE453" s="5">
        <f t="shared" si="354"/>
        <v>5.5253717772091973</v>
      </c>
      <c r="AG453" s="5">
        <v>32768</v>
      </c>
      <c r="AH453" s="5">
        <v>1000000</v>
      </c>
      <c r="AI453" s="5">
        <v>4996000</v>
      </c>
      <c r="AJ453" s="10">
        <f t="shared" si="355"/>
        <v>9992000</v>
      </c>
      <c r="AK453" s="5">
        <v>3618.6137389999999</v>
      </c>
      <c r="AL453" s="10">
        <f t="shared" si="356"/>
        <v>28948.909911999999</v>
      </c>
      <c r="AM453" s="5">
        <f t="shared" si="357"/>
        <v>79.951999999999998</v>
      </c>
      <c r="AN453" s="5">
        <f t="shared" si="358"/>
        <v>13107200</v>
      </c>
      <c r="AO453" s="11">
        <f t="shared" si="359"/>
        <v>345.1598015391275</v>
      </c>
      <c r="AP453" s="11">
        <f t="shared" si="377"/>
        <v>1.3333333333333333</v>
      </c>
      <c r="AQ453" s="6">
        <f t="shared" si="360"/>
        <v>0</v>
      </c>
      <c r="AR453" s="6">
        <f t="shared" si="361"/>
        <v>8.2044059083939411E-6</v>
      </c>
      <c r="AS453" s="5">
        <f t="shared" si="362"/>
        <v>8.2044059083939411E-6</v>
      </c>
      <c r="AT453" s="5">
        <f t="shared" si="363"/>
        <v>8.2044059083939411E-6</v>
      </c>
      <c r="AU453" s="6">
        <f t="shared" si="364"/>
        <v>3.9092574792596431E-2</v>
      </c>
      <c r="AV453" s="6">
        <f t="shared" si="365"/>
        <v>1.9794261659117449E-4</v>
      </c>
      <c r="AW453" s="6">
        <f t="shared" si="366"/>
        <v>0.44845108745208956</v>
      </c>
      <c r="AX453" s="5">
        <f t="shared" si="367"/>
        <v>0.48774160486127716</v>
      </c>
      <c r="AY453" s="5">
        <v>5.0199999999999995E-4</v>
      </c>
      <c r="AZ453" s="5">
        <v>0.49309308571421395</v>
      </c>
      <c r="BA453" s="10">
        <f t="shared" si="368"/>
        <v>19.904382470119522</v>
      </c>
      <c r="BB453" s="10">
        <f t="shared" si="369"/>
        <v>0.46133720975298809</v>
      </c>
      <c r="BC453" s="5">
        <f t="shared" si="370"/>
        <v>98.365656193547025</v>
      </c>
      <c r="BD453" s="5">
        <f t="shared" si="374"/>
        <v>98.365656193547025</v>
      </c>
      <c r="BE453" s="5">
        <f t="shared" si="371"/>
        <v>1.0852881551128459</v>
      </c>
    </row>
    <row r="454" spans="5:57">
      <c r="E454" s="3"/>
      <c r="F454" s="3"/>
      <c r="G454" s="5">
        <v>4096</v>
      </c>
      <c r="H454" s="5">
        <v>25626</v>
      </c>
      <c r="I454" s="5">
        <v>6761100</v>
      </c>
      <c r="J454" s="10">
        <f t="shared" si="338"/>
        <v>13522200</v>
      </c>
      <c r="K454" s="5">
        <v>1169931.6513670001</v>
      </c>
      <c r="L454" s="10">
        <f t="shared" si="339"/>
        <v>9359453.2109360006</v>
      </c>
      <c r="M454" s="5">
        <f t="shared" si="340"/>
        <v>81.645719999999997</v>
      </c>
      <c r="N454" s="5">
        <f t="shared" si="341"/>
        <v>13107200</v>
      </c>
      <c r="O454" s="11">
        <f t="shared" si="342"/>
        <v>1.4447638868689532</v>
      </c>
      <c r="P454" s="11">
        <f t="shared" si="378"/>
        <v>1.3333333333333333</v>
      </c>
      <c r="Q454" s="6">
        <f t="shared" si="343"/>
        <v>5.5490678577330339E-4</v>
      </c>
      <c r="R454" s="6">
        <f t="shared" si="344"/>
        <v>1.6126831766933684E-3</v>
      </c>
      <c r="S454" s="5">
        <f t="shared" si="345"/>
        <v>2.1675899624666716E-3</v>
      </c>
      <c r="T454" s="5">
        <f t="shared" si="346"/>
        <v>1.6126831766933684E-3</v>
      </c>
      <c r="U454" s="6">
        <f t="shared" si="347"/>
        <v>0</v>
      </c>
      <c r="V454" s="6">
        <f t="shared" si="348"/>
        <v>0.1144018065600485</v>
      </c>
      <c r="W454" s="6">
        <f t="shared" si="349"/>
        <v>2.8339927773408746</v>
      </c>
      <c r="X454" s="5">
        <f t="shared" si="350"/>
        <v>2.9483945839009231</v>
      </c>
      <c r="Y454" s="5">
        <v>3.163E-3</v>
      </c>
      <c r="Z454" s="5">
        <v>3.0506559909096658</v>
      </c>
      <c r="AA454" s="10">
        <f t="shared" si="351"/>
        <v>4.2751185583306981</v>
      </c>
      <c r="AB454" s="10">
        <f t="shared" si="352"/>
        <v>23.672344510745496</v>
      </c>
      <c r="AC454" s="5">
        <f t="shared" si="353"/>
        <v>49.014126566760403</v>
      </c>
      <c r="AD454" s="5">
        <f t="shared" si="372"/>
        <v>31.470440642849457</v>
      </c>
      <c r="AE454" s="5">
        <f t="shared" si="354"/>
        <v>3.3521120478172834</v>
      </c>
      <c r="AG454" s="5">
        <v>32768</v>
      </c>
      <c r="AH454" s="5">
        <v>94893</v>
      </c>
      <c r="AI454" s="5">
        <v>6542332</v>
      </c>
      <c r="AJ454" s="10">
        <f t="shared" si="355"/>
        <v>13084664</v>
      </c>
      <c r="AK454" s="5">
        <v>1267.052277</v>
      </c>
      <c r="AL454" s="10">
        <f t="shared" si="356"/>
        <v>10136.418216</v>
      </c>
      <c r="AM454" s="5">
        <f t="shared" si="357"/>
        <v>80.405844000000002</v>
      </c>
      <c r="AN454" s="5">
        <f t="shared" si="358"/>
        <v>13107200</v>
      </c>
      <c r="AO454" s="11">
        <f t="shared" si="359"/>
        <v>1290.8567623370445</v>
      </c>
      <c r="AP454" s="11">
        <f t="shared" si="377"/>
        <v>1.3333333333333333</v>
      </c>
      <c r="AQ454" s="6">
        <f t="shared" si="360"/>
        <v>0</v>
      </c>
      <c r="AR454" s="6">
        <f t="shared" si="361"/>
        <v>2.8727606584878432E-6</v>
      </c>
      <c r="AS454" s="5">
        <f t="shared" si="362"/>
        <v>2.8727606584878432E-6</v>
      </c>
      <c r="AT454" s="5">
        <f t="shared" si="363"/>
        <v>2.8727606584878432E-6</v>
      </c>
      <c r="AU454" s="6">
        <f t="shared" si="364"/>
        <v>5.119227442513951E-2</v>
      </c>
      <c r="AV454" s="6">
        <f t="shared" si="365"/>
        <v>6.9309315985876662E-5</v>
      </c>
      <c r="AW454" s="6">
        <f t="shared" si="366"/>
        <v>0.3725181343974529</v>
      </c>
      <c r="AX454" s="5">
        <f t="shared" si="367"/>
        <v>0.42377971813857829</v>
      </c>
      <c r="AY454" s="5">
        <v>4.17E-4</v>
      </c>
      <c r="AZ454" s="5">
        <v>0.39851552727284101</v>
      </c>
      <c r="BA454" s="10">
        <f t="shared" si="368"/>
        <v>31.378091127098319</v>
      </c>
      <c r="BB454" s="10">
        <f t="shared" si="369"/>
        <v>0.19446365882014388</v>
      </c>
      <c r="BC454" s="5">
        <f t="shared" si="370"/>
        <v>99.311088571106026</v>
      </c>
      <c r="BD454" s="5">
        <f t="shared" si="374"/>
        <v>99.311088571106026</v>
      </c>
      <c r="BE454" s="5">
        <f t="shared" si="371"/>
        <v>6.3395750320263735</v>
      </c>
    </row>
    <row r="455" spans="5:57">
      <c r="E455" s="3"/>
      <c r="F455" s="3"/>
      <c r="G455" s="5">
        <v>32768</v>
      </c>
      <c r="H455" s="5">
        <v>114919</v>
      </c>
      <c r="I455" s="5">
        <v>6653399</v>
      </c>
      <c r="J455" s="10">
        <f t="shared" si="338"/>
        <v>13306798</v>
      </c>
      <c r="K455" s="5">
        <v>698.24862700000006</v>
      </c>
      <c r="L455" s="10">
        <f t="shared" si="339"/>
        <v>5585.9890160000004</v>
      </c>
      <c r="M455" s="5">
        <f t="shared" si="340"/>
        <v>82.139167999999998</v>
      </c>
      <c r="N455" s="5">
        <f t="shared" si="341"/>
        <v>13107200</v>
      </c>
      <c r="O455" s="11">
        <f t="shared" si="342"/>
        <v>2382.1740361259599</v>
      </c>
      <c r="P455" s="11">
        <f t="shared" si="378"/>
        <v>1.3333333333333333</v>
      </c>
      <c r="Q455" s="6">
        <f t="shared" si="343"/>
        <v>5.4606739340600061E-4</v>
      </c>
      <c r="R455" s="6">
        <f t="shared" si="344"/>
        <v>9.6249538389393229E-7</v>
      </c>
      <c r="S455" s="5">
        <f t="shared" si="345"/>
        <v>5.4702988878989453E-4</v>
      </c>
      <c r="T455" s="5">
        <f t="shared" si="346"/>
        <v>5.4606739340600061E-4</v>
      </c>
      <c r="U455" s="6">
        <f t="shared" si="347"/>
        <v>0</v>
      </c>
      <c r="V455" s="6">
        <f t="shared" si="348"/>
        <v>6.827826588291467E-5</v>
      </c>
      <c r="W455" s="6">
        <f t="shared" si="349"/>
        <v>0.31717781953166918</v>
      </c>
      <c r="X455" s="5">
        <f t="shared" si="350"/>
        <v>0.31724609779755208</v>
      </c>
      <c r="Y455" s="5">
        <v>3.5399999999999999E-4</v>
      </c>
      <c r="Z455" s="5">
        <v>0.34453403999999999</v>
      </c>
      <c r="AA455" s="10">
        <f t="shared" si="351"/>
        <v>37.589824858757062</v>
      </c>
      <c r="AB455" s="10">
        <f t="shared" si="352"/>
        <v>0.12623703990960453</v>
      </c>
      <c r="AC455" s="5">
        <f t="shared" si="353"/>
        <v>54.256325820904131</v>
      </c>
      <c r="AD455" s="5">
        <f t="shared" si="372"/>
        <v>54.528217172286595</v>
      </c>
      <c r="AE455" s="5">
        <f t="shared" si="354"/>
        <v>7.9202456170797824</v>
      </c>
      <c r="AG455" s="5">
        <v>4096</v>
      </c>
      <c r="AH455" s="5">
        <v>25626</v>
      </c>
      <c r="AI455" s="5">
        <v>6761100</v>
      </c>
      <c r="AJ455" s="10">
        <f t="shared" si="355"/>
        <v>13522200</v>
      </c>
      <c r="AK455" s="5">
        <v>1193500.8527830001</v>
      </c>
      <c r="AL455" s="10">
        <f t="shared" si="356"/>
        <v>9548006.8222640008</v>
      </c>
      <c r="AM455" s="5">
        <f t="shared" si="357"/>
        <v>81.645719999999997</v>
      </c>
      <c r="AN455" s="5">
        <f t="shared" si="358"/>
        <v>13107200</v>
      </c>
      <c r="AO455" s="11">
        <f t="shared" si="359"/>
        <v>1.4162327543031277</v>
      </c>
      <c r="AP455" s="11">
        <f t="shared" si="377"/>
        <v>1.3333333333333333</v>
      </c>
      <c r="AQ455" s="6">
        <f t="shared" si="360"/>
        <v>0</v>
      </c>
      <c r="AR455" s="6">
        <f t="shared" si="361"/>
        <v>2.7059990798996006E-3</v>
      </c>
      <c r="AS455" s="5">
        <f t="shared" si="362"/>
        <v>2.7059990798996006E-3</v>
      </c>
      <c r="AT455" s="5">
        <f t="shared" si="363"/>
        <v>2.7059990798996006E-3</v>
      </c>
      <c r="AU455" s="6">
        <f t="shared" si="364"/>
        <v>5.2904084753847821E-2</v>
      </c>
      <c r="AV455" s="6">
        <f t="shared" si="365"/>
        <v>6.5285962731394254E-2</v>
      </c>
      <c r="AW455" s="6">
        <f t="shared" si="366"/>
        <v>2.6647999877880144</v>
      </c>
      <c r="AX455" s="5">
        <f t="shared" si="367"/>
        <v>2.7829900352732566</v>
      </c>
      <c r="AY455" s="5">
        <v>2.983E-3</v>
      </c>
      <c r="AZ455" s="5">
        <v>2.8548204899999998</v>
      </c>
      <c r="BA455" s="10">
        <f t="shared" si="368"/>
        <v>4.5330874958095873</v>
      </c>
      <c r="BB455" s="10">
        <f t="shared" si="369"/>
        <v>25.606454769732487</v>
      </c>
      <c r="BC455" s="5">
        <f t="shared" si="370"/>
        <v>9.2859845826483216</v>
      </c>
      <c r="BD455" s="5">
        <f t="shared" si="374"/>
        <v>9.2859845826483216</v>
      </c>
      <c r="BE455" s="5">
        <f t="shared" si="371"/>
        <v>2.516111082232817</v>
      </c>
    </row>
    <row r="456" spans="5:57">
      <c r="E456" s="3"/>
      <c r="F456" s="3"/>
      <c r="G456" s="5">
        <v>32768</v>
      </c>
      <c r="H456" s="5">
        <v>127224</v>
      </c>
      <c r="I456" s="5">
        <v>6715152</v>
      </c>
      <c r="J456" s="10">
        <f t="shared" si="338"/>
        <v>13430304</v>
      </c>
      <c r="K456" s="5">
        <v>459.51693699999998</v>
      </c>
      <c r="L456" s="10">
        <f t="shared" si="339"/>
        <v>3676.1354959999999</v>
      </c>
      <c r="M456" s="5">
        <f t="shared" si="340"/>
        <v>83.126304000000005</v>
      </c>
      <c r="N456" s="5">
        <f t="shared" si="341"/>
        <v>13107200</v>
      </c>
      <c r="O456" s="11">
        <f t="shared" si="342"/>
        <v>3653.3756752474178</v>
      </c>
      <c r="P456" s="11">
        <f t="shared" si="378"/>
        <v>1.3333333333333333</v>
      </c>
      <c r="Q456" s="6">
        <f t="shared" si="343"/>
        <v>5.5113567500838178E-4</v>
      </c>
      <c r="R456" s="6">
        <f t="shared" si="344"/>
        <v>6.3341754438362668E-7</v>
      </c>
      <c r="S456" s="5">
        <f t="shared" si="345"/>
        <v>5.5176909255276539E-4</v>
      </c>
      <c r="T456" s="5">
        <f t="shared" si="346"/>
        <v>5.5113567500838178E-4</v>
      </c>
      <c r="U456" s="6">
        <f t="shared" si="347"/>
        <v>0</v>
      </c>
      <c r="V456" s="6">
        <f t="shared" si="348"/>
        <v>4.493387940766914E-5</v>
      </c>
      <c r="W456" s="6">
        <f t="shared" si="349"/>
        <v>0.30105013379277074</v>
      </c>
      <c r="X456" s="5">
        <f t="shared" si="350"/>
        <v>0.30109506767217842</v>
      </c>
      <c r="Y456" s="5">
        <v>3.3599999999999998E-4</v>
      </c>
      <c r="Z456" s="5">
        <v>0.32837653333329597</v>
      </c>
      <c r="AA456" s="10">
        <f t="shared" si="351"/>
        <v>39.971142857142858</v>
      </c>
      <c r="AB456" s="10">
        <f t="shared" si="352"/>
        <v>8.7527035619047622E-2</v>
      </c>
      <c r="AC456" s="5">
        <f t="shared" si="353"/>
        <v>64.028474704875535</v>
      </c>
      <c r="AD456" s="5">
        <f t="shared" si="372"/>
        <v>64.216991831180181</v>
      </c>
      <c r="AE456" s="5">
        <f t="shared" si="354"/>
        <v>8.3079827246447557</v>
      </c>
      <c r="AG456" s="5">
        <v>32768</v>
      </c>
      <c r="AH456" s="5">
        <v>114919</v>
      </c>
      <c r="AI456" s="5">
        <v>6653399</v>
      </c>
      <c r="AJ456" s="10">
        <f t="shared" si="355"/>
        <v>13306798</v>
      </c>
      <c r="AK456" s="5">
        <v>1922.6129149999999</v>
      </c>
      <c r="AL456" s="10">
        <f t="shared" si="356"/>
        <v>15380.903319999999</v>
      </c>
      <c r="AM456" s="5">
        <f t="shared" si="357"/>
        <v>82.139167999999998</v>
      </c>
      <c r="AN456" s="5">
        <f t="shared" si="358"/>
        <v>13107200</v>
      </c>
      <c r="AO456" s="11">
        <f t="shared" si="359"/>
        <v>865.15061717454455</v>
      </c>
      <c r="AP456" s="11">
        <f t="shared" si="377"/>
        <v>1.3333333333333333</v>
      </c>
      <c r="AQ456" s="6">
        <f t="shared" si="360"/>
        <v>0</v>
      </c>
      <c r="AR456" s="6">
        <f t="shared" si="361"/>
        <v>4.3590993394447225E-6</v>
      </c>
      <c r="AS456" s="5">
        <f t="shared" si="362"/>
        <v>4.3590993394447225E-6</v>
      </c>
      <c r="AT456" s="5">
        <f t="shared" si="363"/>
        <v>4.3590993394447225E-6</v>
      </c>
      <c r="AU456" s="6">
        <f t="shared" si="364"/>
        <v>5.2061348685445617E-2</v>
      </c>
      <c r="AV456" s="6">
        <f t="shared" si="365"/>
        <v>1.051692881684174E-4</v>
      </c>
      <c r="AW456" s="6">
        <f t="shared" si="366"/>
        <v>0.31891840282947409</v>
      </c>
      <c r="AX456" s="5">
        <f t="shared" si="367"/>
        <v>0.37108492080308814</v>
      </c>
      <c r="AY456" s="5">
        <v>3.57E-4</v>
      </c>
      <c r="AZ456" s="5">
        <v>0.34855099999988104</v>
      </c>
      <c r="BA456" s="10">
        <f t="shared" si="368"/>
        <v>37.273943977591031</v>
      </c>
      <c r="BB456" s="10">
        <f t="shared" si="369"/>
        <v>0.34467010240896356</v>
      </c>
      <c r="BC456" s="5">
        <f t="shared" si="370"/>
        <v>98.778963770463662</v>
      </c>
      <c r="BD456" s="5">
        <f t="shared" si="374"/>
        <v>98.778963770463662</v>
      </c>
      <c r="BE456" s="5">
        <f t="shared" si="371"/>
        <v>6.4650283038105734</v>
      </c>
    </row>
    <row r="457" spans="5:57">
      <c r="E457" s="3"/>
      <c r="F457" s="3"/>
      <c r="G457" s="5">
        <v>32768</v>
      </c>
      <c r="H457" s="5">
        <v>18000</v>
      </c>
      <c r="I457" s="5">
        <v>6897316</v>
      </c>
      <c r="J457" s="10">
        <f t="shared" si="338"/>
        <v>13794632</v>
      </c>
      <c r="K457" s="5">
        <v>29798.314178000001</v>
      </c>
      <c r="L457" s="10">
        <f t="shared" si="339"/>
        <v>238386.513424</v>
      </c>
      <c r="M457" s="5">
        <f t="shared" si="340"/>
        <v>83.127791999999999</v>
      </c>
      <c r="N457" s="5">
        <f t="shared" si="341"/>
        <v>13107200</v>
      </c>
      <c r="O457" s="11">
        <f t="shared" si="342"/>
        <v>57.866662848768357</v>
      </c>
      <c r="P457" s="11">
        <f t="shared" si="378"/>
        <v>1.3333333333333333</v>
      </c>
      <c r="Q457" s="6">
        <f t="shared" si="343"/>
        <v>5.6608650249556701E-4</v>
      </c>
      <c r="R457" s="6">
        <f t="shared" si="344"/>
        <v>4.1075254193297706E-5</v>
      </c>
      <c r="S457" s="5">
        <f t="shared" si="345"/>
        <v>6.0716175668886472E-4</v>
      </c>
      <c r="T457" s="5">
        <f t="shared" si="346"/>
        <v>5.6608650249556701E-4</v>
      </c>
      <c r="U457" s="6">
        <f t="shared" si="347"/>
        <v>0</v>
      </c>
      <c r="V457" s="6">
        <f t="shared" si="348"/>
        <v>2.9138291714938236E-3</v>
      </c>
      <c r="W457" s="6">
        <f t="shared" si="349"/>
        <v>0.39064838789776207</v>
      </c>
      <c r="X457" s="5">
        <f t="shared" si="350"/>
        <v>0.39356221706925587</v>
      </c>
      <c r="Y457" s="5">
        <v>4.3600000000000003E-4</v>
      </c>
      <c r="Z457" s="5">
        <v>0.42338870000000006</v>
      </c>
      <c r="AA457" s="10">
        <f t="shared" si="351"/>
        <v>31.639064220183482</v>
      </c>
      <c r="AB457" s="10">
        <f t="shared" si="352"/>
        <v>4.3740644664954127</v>
      </c>
      <c r="AC457" s="5">
        <f t="shared" si="353"/>
        <v>29.836353783386922</v>
      </c>
      <c r="AD457" s="5">
        <f t="shared" si="372"/>
        <v>39.257283644235017</v>
      </c>
      <c r="AE457" s="5">
        <f t="shared" si="354"/>
        <v>7.0447045305517566</v>
      </c>
      <c r="AG457" s="5">
        <v>32768</v>
      </c>
      <c r="AH457" s="5">
        <v>127224</v>
      </c>
      <c r="AI457" s="5">
        <v>6715152</v>
      </c>
      <c r="AJ457" s="10">
        <f t="shared" si="355"/>
        <v>13430304</v>
      </c>
      <c r="AK457" s="5">
        <v>2050.7780149999999</v>
      </c>
      <c r="AL457" s="10">
        <f t="shared" si="356"/>
        <v>16406.224119999999</v>
      </c>
      <c r="AM457" s="5">
        <f t="shared" si="357"/>
        <v>83.126304000000005</v>
      </c>
      <c r="AN457" s="5">
        <f t="shared" si="358"/>
        <v>13107200</v>
      </c>
      <c r="AO457" s="11">
        <f t="shared" si="359"/>
        <v>818.61029702914971</v>
      </c>
      <c r="AP457" s="11"/>
      <c r="AQ457" s="6">
        <f t="shared" si="360"/>
        <v>0</v>
      </c>
      <c r="AR457" s="6">
        <f t="shared" si="361"/>
        <v>4.6496853426859765E-6</v>
      </c>
      <c r="AS457" s="5">
        <f t="shared" si="362"/>
        <v>4.6496853426859765E-6</v>
      </c>
      <c r="AT457" s="5">
        <f t="shared" si="363"/>
        <v>4.6496853426859765E-6</v>
      </c>
      <c r="AU457" s="6">
        <f t="shared" si="364"/>
        <v>5.2544552002332566E-2</v>
      </c>
      <c r="AV457" s="6">
        <f t="shared" si="365"/>
        <v>1.1218007657510718E-4</v>
      </c>
      <c r="AW457" s="6">
        <f t="shared" si="366"/>
        <v>0.31266510081320986</v>
      </c>
      <c r="AX457" s="5">
        <f t="shared" si="367"/>
        <v>0.3653218328921175</v>
      </c>
      <c r="AY457" s="5">
        <v>3.5E-4</v>
      </c>
      <c r="AZ457" s="5">
        <v>0.34890722222229997</v>
      </c>
      <c r="BA457" s="10">
        <f t="shared" si="368"/>
        <v>38.372297142857143</v>
      </c>
      <c r="BB457" s="10">
        <f t="shared" si="369"/>
        <v>0.37499940845714286</v>
      </c>
      <c r="BC457" s="5">
        <f t="shared" si="370"/>
        <v>98.671518473518276</v>
      </c>
      <c r="BD457" s="5">
        <f t="shared" si="374"/>
        <v>98.671518473518276</v>
      </c>
      <c r="BE457" s="5">
        <f t="shared" si="371"/>
        <v>4.704577499218189</v>
      </c>
    </row>
    <row r="458" spans="5:57">
      <c r="E458" s="3"/>
      <c r="F458" s="3"/>
      <c r="G458" s="5">
        <v>32768</v>
      </c>
      <c r="H458" s="5">
        <v>659033</v>
      </c>
      <c r="I458" s="5">
        <v>5959282</v>
      </c>
      <c r="J458" s="10">
        <f t="shared" si="338"/>
        <v>11918564</v>
      </c>
      <c r="K458" s="5">
        <v>36549.592743000001</v>
      </c>
      <c r="L458" s="10">
        <f t="shared" si="339"/>
        <v>292396.74194400001</v>
      </c>
      <c r="M458" s="5">
        <f t="shared" si="340"/>
        <v>84.692043999999996</v>
      </c>
      <c r="N458" s="5">
        <f t="shared" si="341"/>
        <v>13107200</v>
      </c>
      <c r="O458" s="11">
        <f t="shared" si="342"/>
        <v>40.761616975481381</v>
      </c>
      <c r="P458" s="11">
        <f t="shared" si="378"/>
        <v>1.3333333333333333</v>
      </c>
      <c r="Q458" s="6">
        <f t="shared" si="343"/>
        <v>4.8909881825985461E-4</v>
      </c>
      <c r="R458" s="6">
        <f t="shared" si="344"/>
        <v>5.0381501571274366E-5</v>
      </c>
      <c r="S458" s="5">
        <f t="shared" si="345"/>
        <v>5.3948031983112898E-4</v>
      </c>
      <c r="T458" s="5">
        <f t="shared" si="346"/>
        <v>4.8909881825985461E-4</v>
      </c>
      <c r="U458" s="6">
        <f t="shared" si="347"/>
        <v>0</v>
      </c>
      <c r="V458" s="6">
        <f t="shared" si="348"/>
        <v>3.5740031769783956E-3</v>
      </c>
      <c r="W458" s="6">
        <f t="shared" si="349"/>
        <v>0.42200777683450902</v>
      </c>
      <c r="X458" s="5">
        <f t="shared" si="350"/>
        <v>0.42558178001148739</v>
      </c>
      <c r="Y458" s="5">
        <v>4.7100000000000001E-4</v>
      </c>
      <c r="Z458" s="5">
        <v>0.47493621428706001</v>
      </c>
      <c r="AA458" s="10">
        <f t="shared" si="351"/>
        <v>25.304806794055203</v>
      </c>
      <c r="AB458" s="10">
        <f t="shared" si="352"/>
        <v>4.9663990139108281</v>
      </c>
      <c r="AC458" s="5">
        <f t="shared" si="353"/>
        <v>3.8426365732175367</v>
      </c>
      <c r="AD458" s="5">
        <f t="shared" si="372"/>
        <v>14.539346036333114</v>
      </c>
      <c r="AE458" s="5">
        <f t="shared" si="354"/>
        <v>10.391802686527061</v>
      </c>
      <c r="AG458" s="5">
        <v>32768</v>
      </c>
      <c r="AH458" s="5">
        <v>18000</v>
      </c>
      <c r="AI458" s="5">
        <v>6897316</v>
      </c>
      <c r="AJ458" s="10">
        <f t="shared" si="355"/>
        <v>13794632</v>
      </c>
      <c r="AK458" s="5">
        <v>45590.395690999998</v>
      </c>
      <c r="AL458" s="10">
        <f t="shared" si="356"/>
        <v>364723.16552799998</v>
      </c>
      <c r="AM458" s="5">
        <f t="shared" si="357"/>
        <v>83.127791999999999</v>
      </c>
      <c r="AN458" s="5">
        <f t="shared" si="358"/>
        <v>13107200</v>
      </c>
      <c r="AO458" s="11">
        <f t="shared" si="359"/>
        <v>37.822198598298193</v>
      </c>
      <c r="AP458" s="11">
        <f t="shared" ref="AP458:AP466" si="379">4/3</f>
        <v>1.3333333333333333</v>
      </c>
      <c r="AQ458" s="6">
        <f t="shared" si="360"/>
        <v>0</v>
      </c>
      <c r="AR458" s="6">
        <f t="shared" si="361"/>
        <v>1.0336613376055556E-4</v>
      </c>
      <c r="AS458" s="5">
        <f t="shared" si="362"/>
        <v>1.0336613376055556E-4</v>
      </c>
      <c r="AT458" s="5">
        <f t="shared" si="363"/>
        <v>1.0336613376055556E-4</v>
      </c>
      <c r="AU458" s="6">
        <f t="shared" si="364"/>
        <v>5.396994427505445E-2</v>
      </c>
      <c r="AV458" s="6">
        <f t="shared" si="365"/>
        <v>2.493850647070554E-3</v>
      </c>
      <c r="AW458" s="6">
        <f t="shared" si="366"/>
        <v>0.42165122166810015</v>
      </c>
      <c r="AX458" s="5">
        <f t="shared" si="367"/>
        <v>0.47811501659022515</v>
      </c>
      <c r="AY458" s="5">
        <v>4.7199999999999998E-4</v>
      </c>
      <c r="AZ458" s="5">
        <v>0.45903815384593599</v>
      </c>
      <c r="BA458" s="10">
        <f t="shared" si="368"/>
        <v>29.22591525423729</v>
      </c>
      <c r="BB458" s="10">
        <f t="shared" si="369"/>
        <v>6.1817485682711872</v>
      </c>
      <c r="BC458" s="5">
        <f t="shared" si="370"/>
        <v>78.100395389712801</v>
      </c>
      <c r="BD458" s="5">
        <f t="shared" si="374"/>
        <v>78.100395389712801</v>
      </c>
      <c r="BE458" s="5">
        <f t="shared" si="371"/>
        <v>4.155833798227544</v>
      </c>
    </row>
    <row r="459" spans="5:57">
      <c r="E459" s="3"/>
      <c r="F459" s="3"/>
      <c r="G459" s="5">
        <v>4096</v>
      </c>
      <c r="H459" s="5">
        <v>643994</v>
      </c>
      <c r="I459" s="5">
        <v>6175377</v>
      </c>
      <c r="J459" s="10">
        <f t="shared" si="338"/>
        <v>12350754</v>
      </c>
      <c r="K459" s="5">
        <v>437738.02465799998</v>
      </c>
      <c r="L459" s="10">
        <f t="shared" si="339"/>
        <v>3501904.1972639998</v>
      </c>
      <c r="M459" s="5">
        <f t="shared" si="340"/>
        <v>86.984403999999998</v>
      </c>
      <c r="N459" s="5">
        <f t="shared" si="341"/>
        <v>13107200</v>
      </c>
      <c r="O459" s="11">
        <f t="shared" si="342"/>
        <v>3.5268680421496144</v>
      </c>
      <c r="P459" s="11">
        <f t="shared" si="378"/>
        <v>1.3333333333333333</v>
      </c>
      <c r="Q459" s="6">
        <f t="shared" si="343"/>
        <v>5.0683447989356538E-4</v>
      </c>
      <c r="R459" s="6">
        <f t="shared" si="344"/>
        <v>6.0339657221864223E-4</v>
      </c>
      <c r="S459" s="5">
        <f t="shared" si="345"/>
        <v>1.1102310521122075E-3</v>
      </c>
      <c r="T459" s="5">
        <f t="shared" si="346"/>
        <v>6.0339657221864223E-4</v>
      </c>
      <c r="U459" s="6">
        <f t="shared" si="347"/>
        <v>0</v>
      </c>
      <c r="V459" s="6">
        <f t="shared" si="348"/>
        <v>4.2804227719105532E-2</v>
      </c>
      <c r="W459" s="6">
        <f t="shared" si="349"/>
        <v>4.2155978556398406</v>
      </c>
      <c r="X459" s="5">
        <f t="shared" si="350"/>
        <v>4.2584020833589458</v>
      </c>
      <c r="Y459" s="5">
        <v>4.705E-3</v>
      </c>
      <c r="Z459" s="5">
        <v>4.3883811764708653</v>
      </c>
      <c r="AA459" s="10">
        <f t="shared" si="351"/>
        <v>2.6250274176408075</v>
      </c>
      <c r="AB459" s="10">
        <f t="shared" si="352"/>
        <v>5.9543535766444204</v>
      </c>
      <c r="AC459" s="5">
        <f t="shared" si="353"/>
        <v>87.175418231272218</v>
      </c>
      <c r="AD459" s="5">
        <f t="shared" si="372"/>
        <v>76.403165736191127</v>
      </c>
      <c r="AE459" s="5">
        <f t="shared" si="354"/>
        <v>2.961891592481233</v>
      </c>
      <c r="AG459" s="5">
        <v>32768</v>
      </c>
      <c r="AH459" s="5">
        <v>659033</v>
      </c>
      <c r="AI459" s="5">
        <v>5959282</v>
      </c>
      <c r="AJ459" s="10">
        <f t="shared" si="355"/>
        <v>11918564</v>
      </c>
      <c r="AK459" s="5">
        <v>3442.7958979999999</v>
      </c>
      <c r="AL459" s="10">
        <f t="shared" si="356"/>
        <v>27542.367183999999</v>
      </c>
      <c r="AM459" s="5">
        <f t="shared" si="357"/>
        <v>84.692043999999996</v>
      </c>
      <c r="AN459" s="5">
        <f t="shared" si="358"/>
        <v>13107200</v>
      </c>
      <c r="AO459" s="11">
        <f t="shared" si="359"/>
        <v>432.73564397630173</v>
      </c>
      <c r="AP459" s="11">
        <f t="shared" si="379"/>
        <v>1.3333333333333333</v>
      </c>
      <c r="AQ459" s="6">
        <f t="shared" si="360"/>
        <v>0</v>
      </c>
      <c r="AR459" s="6">
        <f t="shared" si="361"/>
        <v>7.8057778597699692E-6</v>
      </c>
      <c r="AS459" s="5">
        <f t="shared" si="362"/>
        <v>7.8057778597699692E-6</v>
      </c>
      <c r="AT459" s="5">
        <f t="shared" si="363"/>
        <v>7.8057778597699692E-6</v>
      </c>
      <c r="AU459" s="6">
        <f t="shared" si="364"/>
        <v>4.6630039490627231E-2</v>
      </c>
      <c r="AV459" s="6">
        <f t="shared" si="365"/>
        <v>1.8832516471564811E-4</v>
      </c>
      <c r="AW459" s="6">
        <f t="shared" si="366"/>
        <v>0.46006436262515171</v>
      </c>
      <c r="AX459" s="5">
        <f t="shared" si="367"/>
        <v>0.50688272728049455</v>
      </c>
      <c r="AY459" s="5">
        <v>5.1500000000000005E-4</v>
      </c>
      <c r="AZ459" s="5">
        <v>0.51035470000000005</v>
      </c>
      <c r="BA459" s="10">
        <f t="shared" si="368"/>
        <v>23.142842718446598</v>
      </c>
      <c r="BB459" s="10">
        <f t="shared" si="369"/>
        <v>0.42784259703300964</v>
      </c>
      <c r="BC459" s="5">
        <f t="shared" si="370"/>
        <v>98.484314978685447</v>
      </c>
      <c r="BD459" s="5">
        <f t="shared" si="374"/>
        <v>98.484314978685447</v>
      </c>
      <c r="BE459" s="5">
        <f t="shared" si="371"/>
        <v>0.68030581858176287</v>
      </c>
    </row>
    <row r="460" spans="5:57">
      <c r="E460" s="3"/>
      <c r="F460" s="3"/>
      <c r="G460" s="5">
        <v>16384</v>
      </c>
      <c r="H460" s="5">
        <v>448695</v>
      </c>
      <c r="I460" s="5">
        <v>6582550</v>
      </c>
      <c r="J460" s="10">
        <f t="shared" si="338"/>
        <v>13165100</v>
      </c>
      <c r="K460" s="5">
        <v>41166.622925000003</v>
      </c>
      <c r="L460" s="10">
        <f t="shared" si="339"/>
        <v>329332.98340000003</v>
      </c>
      <c r="M460" s="5">
        <f t="shared" si="340"/>
        <v>87.964500000000001</v>
      </c>
      <c r="N460" s="5">
        <f t="shared" si="341"/>
        <v>13107200</v>
      </c>
      <c r="O460" s="11">
        <f t="shared" si="342"/>
        <v>39.975042475505653</v>
      </c>
      <c r="P460" s="11">
        <f t="shared" si="378"/>
        <v>1.3333333333333333</v>
      </c>
      <c r="Q460" s="6">
        <f t="shared" si="343"/>
        <v>5.4025257172531961E-4</v>
      </c>
      <c r="R460" s="6">
        <f t="shared" si="344"/>
        <v>5.6745810881221584E-5</v>
      </c>
      <c r="S460" s="5">
        <f t="shared" si="345"/>
        <v>5.9699838260654124E-4</v>
      </c>
      <c r="T460" s="5">
        <f t="shared" si="346"/>
        <v>5.4025257172531961E-4</v>
      </c>
      <c r="U460" s="6">
        <f t="shared" si="347"/>
        <v>0</v>
      </c>
      <c r="V460" s="6">
        <f t="shared" si="348"/>
        <v>4.0254796313045106E-3</v>
      </c>
      <c r="W460" s="6">
        <f t="shared" si="349"/>
        <v>0.70424227726523159</v>
      </c>
      <c r="X460" s="5">
        <f t="shared" si="350"/>
        <v>0.70826775689653609</v>
      </c>
      <c r="Y460" s="5">
        <v>7.8600000000000002E-4</v>
      </c>
      <c r="Z460" s="5">
        <v>0.758497145454474</v>
      </c>
      <c r="AA460" s="10">
        <f t="shared" si="351"/>
        <v>16.749491094147583</v>
      </c>
      <c r="AB460" s="10">
        <f t="shared" si="352"/>
        <v>3.3519896529262088</v>
      </c>
      <c r="AC460" s="5">
        <f t="shared" si="353"/>
        <v>31.265576116371552</v>
      </c>
      <c r="AD460" s="5">
        <f t="shared" si="372"/>
        <v>24.046007301966764</v>
      </c>
      <c r="AE460" s="5">
        <f t="shared" si="354"/>
        <v>6.6222251275371136</v>
      </c>
      <c r="AG460" s="5">
        <v>4096</v>
      </c>
      <c r="AH460" s="5">
        <v>643994</v>
      </c>
      <c r="AI460" s="5">
        <v>6175377</v>
      </c>
      <c r="AJ460" s="10">
        <f t="shared" si="355"/>
        <v>12350754</v>
      </c>
      <c r="AK460" s="5">
        <v>436810.90844700002</v>
      </c>
      <c r="AL460" s="10">
        <f t="shared" si="356"/>
        <v>3494487.2675760002</v>
      </c>
      <c r="AM460" s="5">
        <f t="shared" si="357"/>
        <v>86.984403999999998</v>
      </c>
      <c r="AN460" s="5">
        <f t="shared" si="358"/>
        <v>13107200</v>
      </c>
      <c r="AO460" s="11">
        <f t="shared" si="359"/>
        <v>3.5343536989239834</v>
      </c>
      <c r="AP460" s="11">
        <f t="shared" si="379"/>
        <v>1.3333333333333333</v>
      </c>
      <c r="AQ460" s="6">
        <f t="shared" si="360"/>
        <v>0</v>
      </c>
      <c r="AR460" s="6">
        <f t="shared" si="361"/>
        <v>9.9037207522012678E-4</v>
      </c>
      <c r="AS460" s="5">
        <f t="shared" si="362"/>
        <v>9.9037207522012678E-4</v>
      </c>
      <c r="AT460" s="5">
        <f t="shared" si="363"/>
        <v>9.9037207522012678E-4</v>
      </c>
      <c r="AU460" s="6">
        <f t="shared" si="364"/>
        <v>4.8320934196353034E-2</v>
      </c>
      <c r="AV460" s="6">
        <f t="shared" si="365"/>
        <v>2.3894093266075216E-2</v>
      </c>
      <c r="AW460" s="6">
        <f t="shared" si="366"/>
        <v>3.7716344446667773</v>
      </c>
      <c r="AX460" s="5">
        <f t="shared" si="367"/>
        <v>3.8438494721292056</v>
      </c>
      <c r="AY460" s="5">
        <v>4.2220000000000001E-3</v>
      </c>
      <c r="AZ460" s="5">
        <v>3.955732533331926</v>
      </c>
      <c r="BA460" s="10">
        <f t="shared" si="368"/>
        <v>2.9253325438180955</v>
      </c>
      <c r="BB460" s="10">
        <f t="shared" si="369"/>
        <v>6.6214822692108015</v>
      </c>
      <c r="BC460" s="5">
        <f t="shared" si="370"/>
        <v>76.542584670295426</v>
      </c>
      <c r="BD460" s="5">
        <f t="shared" si="374"/>
        <v>76.542584670295426</v>
      </c>
      <c r="BE460" s="5">
        <f t="shared" si="371"/>
        <v>2.8283778101771948</v>
      </c>
    </row>
    <row r="461" spans="5:57">
      <c r="E461" s="3"/>
      <c r="F461" s="3"/>
      <c r="G461" s="5">
        <v>32768</v>
      </c>
      <c r="H461" s="5">
        <v>524288</v>
      </c>
      <c r="I461" s="5">
        <v>6533773</v>
      </c>
      <c r="J461" s="10">
        <f t="shared" si="338"/>
        <v>13067546</v>
      </c>
      <c r="K461" s="5">
        <v>37773.581084999998</v>
      </c>
      <c r="L461" s="10">
        <f t="shared" si="339"/>
        <v>302188.64867999998</v>
      </c>
      <c r="M461" s="5">
        <f t="shared" si="340"/>
        <v>88.891036</v>
      </c>
      <c r="N461" s="5">
        <f t="shared" si="341"/>
        <v>13107200</v>
      </c>
      <c r="O461" s="11">
        <f t="shared" si="342"/>
        <v>43.243007495750653</v>
      </c>
      <c r="P461" s="11">
        <f t="shared" si="378"/>
        <v>1.3333333333333333</v>
      </c>
      <c r="Q461" s="6">
        <f t="shared" si="343"/>
        <v>5.3624927517747026E-4</v>
      </c>
      <c r="R461" s="6">
        <f t="shared" si="344"/>
        <v>5.2068698772329493E-5</v>
      </c>
      <c r="S461" s="5">
        <f t="shared" si="345"/>
        <v>5.883179739497997E-4</v>
      </c>
      <c r="T461" s="5">
        <f t="shared" si="346"/>
        <v>5.3624927517747026E-4</v>
      </c>
      <c r="U461" s="6">
        <f t="shared" si="347"/>
        <v>0</v>
      </c>
      <c r="V461" s="6">
        <f t="shared" si="348"/>
        <v>3.6936909188816295E-3</v>
      </c>
      <c r="W461" s="6">
        <f t="shared" si="349"/>
        <v>0.54475738495834714</v>
      </c>
      <c r="X461" s="5">
        <f t="shared" si="350"/>
        <v>0.54845107587722874</v>
      </c>
      <c r="Y461" s="5">
        <v>6.0800000000000003E-4</v>
      </c>
      <c r="Z461" s="5">
        <v>0.60006222222195205</v>
      </c>
      <c r="AA461" s="10">
        <f t="shared" si="351"/>
        <v>21.492674342105264</v>
      </c>
      <c r="AB461" s="10">
        <f t="shared" si="352"/>
        <v>3.9761664299999997</v>
      </c>
      <c r="AC461" s="5">
        <f t="shared" si="353"/>
        <v>11.801106056337133</v>
      </c>
      <c r="AD461" s="5">
        <f t="shared" si="372"/>
        <v>3.2371753372040022</v>
      </c>
      <c r="AE461" s="5">
        <f t="shared" si="354"/>
        <v>8.6009657721184247</v>
      </c>
      <c r="AG461" s="5">
        <v>16384</v>
      </c>
      <c r="AH461" s="5">
        <v>448695</v>
      </c>
      <c r="AI461" s="5">
        <v>6582550</v>
      </c>
      <c r="AJ461" s="10">
        <f t="shared" si="355"/>
        <v>13165100</v>
      </c>
      <c r="AK461" s="5">
        <v>31448.152222000001</v>
      </c>
      <c r="AL461" s="10">
        <f t="shared" si="356"/>
        <v>251585.217776</v>
      </c>
      <c r="AM461" s="5">
        <f t="shared" si="357"/>
        <v>87.964500000000001</v>
      </c>
      <c r="AN461" s="5">
        <f t="shared" si="358"/>
        <v>13107200</v>
      </c>
      <c r="AO461" s="11">
        <f t="shared" si="359"/>
        <v>52.328591148473613</v>
      </c>
      <c r="AP461" s="11">
        <f t="shared" si="379"/>
        <v>1.3333333333333333</v>
      </c>
      <c r="AQ461" s="6">
        <f t="shared" si="360"/>
        <v>0</v>
      </c>
      <c r="AR461" s="6">
        <f t="shared" si="361"/>
        <v>7.1301726160347416E-5</v>
      </c>
      <c r="AS461" s="5">
        <f t="shared" si="362"/>
        <v>7.1301726160347416E-5</v>
      </c>
      <c r="AT461" s="5">
        <f t="shared" si="363"/>
        <v>7.1301726160347416E-5</v>
      </c>
      <c r="AU461" s="6">
        <f t="shared" si="364"/>
        <v>5.1506971217174867E-2</v>
      </c>
      <c r="AV461" s="6">
        <f t="shared" si="365"/>
        <v>1.7202525571299277E-3</v>
      </c>
      <c r="AW461" s="6">
        <f t="shared" si="366"/>
        <v>0.75128957081116998</v>
      </c>
      <c r="AX461" s="5">
        <f t="shared" si="367"/>
        <v>0.80451679458547476</v>
      </c>
      <c r="AY461" s="5">
        <v>8.4099999999999995E-4</v>
      </c>
      <c r="AZ461" s="5">
        <v>0.80550979999999994</v>
      </c>
      <c r="BA461" s="10">
        <f t="shared" si="368"/>
        <v>15.654102259215222</v>
      </c>
      <c r="BB461" s="10">
        <f t="shared" si="369"/>
        <v>2.3932006447181924</v>
      </c>
      <c r="BC461" s="5">
        <f t="shared" si="370"/>
        <v>91.521792370945604</v>
      </c>
      <c r="BD461" s="5">
        <f t="shared" si="374"/>
        <v>91.521792370945604</v>
      </c>
      <c r="BE461" s="5">
        <f t="shared" si="371"/>
        <v>0.12327663977833457</v>
      </c>
    </row>
    <row r="462" spans="5:57">
      <c r="E462" s="3"/>
      <c r="F462" s="3"/>
      <c r="G462" s="5">
        <v>32768</v>
      </c>
      <c r="H462" s="5">
        <v>141347</v>
      </c>
      <c r="I462" s="5">
        <v>7339667</v>
      </c>
      <c r="J462" s="10">
        <f t="shared" si="338"/>
        <v>14679334</v>
      </c>
      <c r="K462" s="5">
        <v>48325.605530000001</v>
      </c>
      <c r="L462" s="10">
        <f t="shared" si="339"/>
        <v>386604.84424000001</v>
      </c>
      <c r="M462" s="5">
        <f t="shared" si="340"/>
        <v>90.902944000000005</v>
      </c>
      <c r="N462" s="5">
        <f t="shared" si="341"/>
        <v>13107200</v>
      </c>
      <c r="O462" s="11">
        <f t="shared" si="342"/>
        <v>37.969865661815746</v>
      </c>
      <c r="P462" s="11">
        <f t="shared" si="378"/>
        <v>1.3333333333333333</v>
      </c>
      <c r="Q462" s="6">
        <f t="shared" si="343"/>
        <v>6.023917740628573E-4</v>
      </c>
      <c r="R462" s="6">
        <f t="shared" si="344"/>
        <v>6.6614054719085162E-5</v>
      </c>
      <c r="S462" s="5">
        <f t="shared" si="345"/>
        <v>6.6900582878194246E-4</v>
      </c>
      <c r="T462" s="5">
        <f t="shared" si="346"/>
        <v>6.023917740628573E-4</v>
      </c>
      <c r="U462" s="6">
        <f t="shared" si="347"/>
        <v>0</v>
      </c>
      <c r="V462" s="6">
        <f t="shared" si="348"/>
        <v>4.7255209902907431E-3</v>
      </c>
      <c r="W462" s="6">
        <f t="shared" si="349"/>
        <v>0.38796044027461229</v>
      </c>
      <c r="X462" s="5">
        <f t="shared" si="350"/>
        <v>0.39268596126490302</v>
      </c>
      <c r="Y462" s="5">
        <v>4.3300000000000001E-4</v>
      </c>
      <c r="Z462" s="5">
        <v>0.43188502499999998</v>
      </c>
      <c r="AA462" s="10">
        <f t="shared" si="351"/>
        <v>33.90146420323326</v>
      </c>
      <c r="AB462" s="10">
        <f t="shared" si="352"/>
        <v>7.1428146741801388</v>
      </c>
      <c r="AC462" s="5">
        <f t="shared" si="353"/>
        <v>39.120502093038631</v>
      </c>
      <c r="AD462" s="5">
        <f t="shared" si="372"/>
        <v>54.504810342249989</v>
      </c>
      <c r="AE462" s="5">
        <f t="shared" si="354"/>
        <v>9.076272958317313</v>
      </c>
      <c r="AG462" s="5">
        <v>16384</v>
      </c>
      <c r="AH462" s="5">
        <v>524288</v>
      </c>
      <c r="AI462" s="5">
        <v>6533773</v>
      </c>
      <c r="AJ462" s="10">
        <f t="shared" si="355"/>
        <v>13067546</v>
      </c>
      <c r="AK462" s="5">
        <v>12729.788208</v>
      </c>
      <c r="AL462" s="10">
        <f t="shared" si="356"/>
        <v>101838.305664</v>
      </c>
      <c r="AM462" s="5">
        <f t="shared" si="357"/>
        <v>88.891036</v>
      </c>
      <c r="AN462" s="5">
        <f t="shared" si="358"/>
        <v>13107200</v>
      </c>
      <c r="AO462" s="11">
        <f t="shared" si="359"/>
        <v>128.31660851776522</v>
      </c>
      <c r="AP462" s="11">
        <f t="shared" si="379"/>
        <v>1.3333333333333333</v>
      </c>
      <c r="AQ462" s="6">
        <f t="shared" si="360"/>
        <v>0</v>
      </c>
      <c r="AR462" s="6">
        <f t="shared" si="361"/>
        <v>2.8861977850993487E-5</v>
      </c>
      <c r="AS462" s="5">
        <f t="shared" si="362"/>
        <v>2.8861977850993487E-5</v>
      </c>
      <c r="AT462" s="5">
        <f t="shared" si="363"/>
        <v>2.8861977850993487E-5</v>
      </c>
      <c r="AU462" s="6">
        <f t="shared" si="364"/>
        <v>5.112530217781168E-2</v>
      </c>
      <c r="AV462" s="6">
        <f t="shared" si="365"/>
        <v>6.9633505211842076E-4</v>
      </c>
      <c r="AW462" s="6">
        <f t="shared" si="366"/>
        <v>0.57173047005844091</v>
      </c>
      <c r="AX462" s="5">
        <f t="shared" si="367"/>
        <v>0.62355210728837096</v>
      </c>
      <c r="AY462" s="5">
        <v>6.4000000000000005E-4</v>
      </c>
      <c r="AZ462" s="5">
        <v>0.61937600000000004</v>
      </c>
      <c r="BA462" s="10">
        <f t="shared" si="368"/>
        <v>20.418040625</v>
      </c>
      <c r="BB462" s="10">
        <f t="shared" si="369"/>
        <v>1.2729788207999999</v>
      </c>
      <c r="BC462" s="5">
        <f t="shared" si="370"/>
        <v>95.490315960782269</v>
      </c>
      <c r="BD462" s="5">
        <f t="shared" si="374"/>
        <v>95.490315960782269</v>
      </c>
      <c r="BE462" s="5">
        <f t="shared" si="371"/>
        <v>0.6742442859217862</v>
      </c>
    </row>
    <row r="463" spans="5:57">
      <c r="E463" s="3"/>
      <c r="F463" s="3"/>
      <c r="G463" s="5">
        <v>16384</v>
      </c>
      <c r="H463" s="5">
        <v>94653</v>
      </c>
      <c r="I463" s="5">
        <v>7429105</v>
      </c>
      <c r="J463" s="10">
        <f t="shared" si="338"/>
        <v>14858210</v>
      </c>
      <c r="K463" s="5">
        <v>62408.626708999996</v>
      </c>
      <c r="L463" s="10">
        <f t="shared" si="339"/>
        <v>499269.01367199997</v>
      </c>
      <c r="M463" s="5">
        <f t="shared" si="340"/>
        <v>91.042320000000004</v>
      </c>
      <c r="N463" s="5">
        <f t="shared" si="341"/>
        <v>13107200</v>
      </c>
      <c r="O463" s="11">
        <f t="shared" si="342"/>
        <v>29.759928201274789</v>
      </c>
      <c r="P463" s="11">
        <f t="shared" si="378"/>
        <v>1.3333333333333333</v>
      </c>
      <c r="Q463" s="6">
        <f t="shared" si="343"/>
        <v>6.0973225905878883E-4</v>
      </c>
      <c r="R463" s="6">
        <f t="shared" si="344"/>
        <v>8.6026685624362954E-5</v>
      </c>
      <c r="S463" s="5">
        <f t="shared" si="345"/>
        <v>6.9575894468315179E-4</v>
      </c>
      <c r="T463" s="5">
        <f t="shared" si="346"/>
        <v>6.0973225905878883E-4</v>
      </c>
      <c r="U463" s="6">
        <f t="shared" si="347"/>
        <v>0</v>
      </c>
      <c r="V463" s="6">
        <f t="shared" si="348"/>
        <v>6.1026296981528784E-3</v>
      </c>
      <c r="W463" s="6">
        <f t="shared" si="349"/>
        <v>0.7391855963661782</v>
      </c>
      <c r="X463" s="5">
        <f t="shared" si="350"/>
        <v>0.74528822606433109</v>
      </c>
      <c r="Y463" s="5">
        <v>8.25E-4</v>
      </c>
      <c r="Z463" s="5">
        <v>0.77802000000037508</v>
      </c>
      <c r="AA463" s="10">
        <f t="shared" si="351"/>
        <v>18.009951515151517</v>
      </c>
      <c r="AB463" s="10">
        <f t="shared" si="352"/>
        <v>4.8413964962133331</v>
      </c>
      <c r="AC463" s="5">
        <f t="shared" si="353"/>
        <v>26.093059508025597</v>
      </c>
      <c r="AD463" s="5">
        <f t="shared" si="372"/>
        <v>15.665582462648267</v>
      </c>
      <c r="AE463" s="5">
        <f t="shared" si="354"/>
        <v>4.2070607357173602</v>
      </c>
      <c r="AG463" s="5">
        <v>32768</v>
      </c>
      <c r="AH463" s="5">
        <v>141347</v>
      </c>
      <c r="AI463" s="5">
        <v>7339667</v>
      </c>
      <c r="AJ463" s="10">
        <f t="shared" si="355"/>
        <v>14679334</v>
      </c>
      <c r="AK463" s="5">
        <v>49184.071563999998</v>
      </c>
      <c r="AL463" s="10">
        <f t="shared" si="356"/>
        <v>393472.57251199998</v>
      </c>
      <c r="AM463" s="5">
        <f t="shared" si="357"/>
        <v>90.902944000000005</v>
      </c>
      <c r="AN463" s="5">
        <f t="shared" si="358"/>
        <v>13107200</v>
      </c>
      <c r="AO463" s="11">
        <f t="shared" si="359"/>
        <v>37.307134030421686</v>
      </c>
      <c r="AP463" s="11">
        <f t="shared" si="379"/>
        <v>1.3333333333333333</v>
      </c>
      <c r="AQ463" s="6">
        <f t="shared" si="360"/>
        <v>0</v>
      </c>
      <c r="AR463" s="6">
        <f t="shared" si="361"/>
        <v>1.1151399857616912E-4</v>
      </c>
      <c r="AS463" s="5">
        <f t="shared" si="362"/>
        <v>1.1151399857616912E-4</v>
      </c>
      <c r="AT463" s="5">
        <f t="shared" si="363"/>
        <v>1.1151399857616912E-4</v>
      </c>
      <c r="AU463" s="6">
        <f t="shared" si="364"/>
        <v>5.7431241223028798E-2</v>
      </c>
      <c r="AV463" s="6">
        <f t="shared" si="365"/>
        <v>2.6904291317581108E-3</v>
      </c>
      <c r="AW463" s="6">
        <f t="shared" si="366"/>
        <v>0.42343787938703276</v>
      </c>
      <c r="AX463" s="5">
        <f t="shared" si="367"/>
        <v>0.48355954974181969</v>
      </c>
      <c r="AY463" s="5">
        <v>4.7399999999999997E-4</v>
      </c>
      <c r="AZ463" s="5">
        <v>0.47718673846007997</v>
      </c>
      <c r="BA463" s="10">
        <f t="shared" si="368"/>
        <v>30.969059071729959</v>
      </c>
      <c r="BB463" s="10">
        <f t="shared" si="369"/>
        <v>6.6408872997805908</v>
      </c>
      <c r="BC463" s="5">
        <f t="shared" si="370"/>
        <v>76.473839962833523</v>
      </c>
      <c r="BD463" s="5">
        <f t="shared" si="374"/>
        <v>76.473839962833523</v>
      </c>
      <c r="BE463" s="5">
        <f t="shared" si="371"/>
        <v>1.3354963095381267</v>
      </c>
    </row>
    <row r="464" spans="5:57">
      <c r="E464" s="3"/>
      <c r="F464" s="3"/>
      <c r="G464" s="5">
        <v>8192</v>
      </c>
      <c r="H464" s="5">
        <v>1048576</v>
      </c>
      <c r="I464" s="5">
        <v>5942733</v>
      </c>
      <c r="J464" s="10">
        <f t="shared" si="338"/>
        <v>11885466</v>
      </c>
      <c r="K464" s="5">
        <v>367644.97607400001</v>
      </c>
      <c r="L464" s="10">
        <f t="shared" si="339"/>
        <v>2941159.808592</v>
      </c>
      <c r="M464" s="5">
        <f t="shared" si="340"/>
        <v>92.284316000000004</v>
      </c>
      <c r="N464" s="5">
        <f t="shared" si="341"/>
        <v>13107200</v>
      </c>
      <c r="O464" s="11">
        <f t="shared" si="342"/>
        <v>4.0410813330438655</v>
      </c>
      <c r="P464" s="11">
        <f t="shared" si="378"/>
        <v>1.3333333333333333</v>
      </c>
      <c r="Q464" s="6">
        <f t="shared" si="343"/>
        <v>4.8774058477746822E-4</v>
      </c>
      <c r="R464" s="6">
        <f t="shared" si="344"/>
        <v>5.0677735508532576E-4</v>
      </c>
      <c r="S464" s="5">
        <f t="shared" si="345"/>
        <v>9.9451793986279403E-4</v>
      </c>
      <c r="T464" s="5">
        <f t="shared" si="346"/>
        <v>5.0677735508532576E-4</v>
      </c>
      <c r="U464" s="6">
        <f t="shared" si="347"/>
        <v>0</v>
      </c>
      <c r="V464" s="6">
        <f t="shared" si="348"/>
        <v>3.5950176564970709E-2</v>
      </c>
      <c r="W464" s="6">
        <f t="shared" si="349"/>
        <v>1.1477536350849384</v>
      </c>
      <c r="X464" s="5">
        <f t="shared" si="350"/>
        <v>1.1837038116499092</v>
      </c>
      <c r="Y464" s="5">
        <v>1.281E-3</v>
      </c>
      <c r="Z464" s="5">
        <v>1.2835139625</v>
      </c>
      <c r="AA464" s="10">
        <f t="shared" si="351"/>
        <v>9.2782716627634656</v>
      </c>
      <c r="AB464" s="10">
        <f t="shared" si="352"/>
        <v>18.36789888269789</v>
      </c>
      <c r="AC464" s="5">
        <f t="shared" si="353"/>
        <v>60.438926222847321</v>
      </c>
      <c r="AD464" s="5">
        <f t="shared" si="372"/>
        <v>22.363939120781108</v>
      </c>
      <c r="AE464" s="5">
        <f t="shared" si="354"/>
        <v>7.7763198349383611</v>
      </c>
      <c r="AG464" s="5">
        <v>16384</v>
      </c>
      <c r="AH464" s="5">
        <v>94653</v>
      </c>
      <c r="AI464" s="5">
        <v>7429105</v>
      </c>
      <c r="AJ464" s="10">
        <f t="shared" si="355"/>
        <v>14858210</v>
      </c>
      <c r="AK464" s="5">
        <v>57445.998291000004</v>
      </c>
      <c r="AL464" s="10">
        <f t="shared" si="356"/>
        <v>459567.98632800003</v>
      </c>
      <c r="AM464" s="5">
        <f t="shared" si="357"/>
        <v>91.042320000000004</v>
      </c>
      <c r="AN464" s="5">
        <f t="shared" si="358"/>
        <v>13107200</v>
      </c>
      <c r="AO464" s="11">
        <f t="shared" si="359"/>
        <v>32.330820340030151</v>
      </c>
      <c r="AP464" s="11">
        <f t="shared" si="379"/>
        <v>1.3333333333333333</v>
      </c>
      <c r="AQ464" s="6">
        <f t="shared" si="360"/>
        <v>0</v>
      </c>
      <c r="AR464" s="6">
        <f t="shared" si="361"/>
        <v>1.3024608918953443E-4</v>
      </c>
      <c r="AS464" s="5">
        <f t="shared" si="362"/>
        <v>1.3024608918953443E-4</v>
      </c>
      <c r="AT464" s="5">
        <f t="shared" si="363"/>
        <v>1.3024608918953443E-4</v>
      </c>
      <c r="AU464" s="6">
        <f t="shared" si="364"/>
        <v>5.8131073429654144E-2</v>
      </c>
      <c r="AV464" s="6">
        <f t="shared" si="365"/>
        <v>3.1423666725907714E-3</v>
      </c>
      <c r="AW464" s="6">
        <f t="shared" si="366"/>
        <v>0.66910331574026916</v>
      </c>
      <c r="AX464" s="5">
        <f t="shared" si="367"/>
        <v>0.73037675584251405</v>
      </c>
      <c r="AY464" s="5">
        <v>7.4899999999999999E-4</v>
      </c>
      <c r="AZ464" s="5">
        <v>0.71246377999999999</v>
      </c>
      <c r="BA464" s="10">
        <f t="shared" si="368"/>
        <v>19.837396528704939</v>
      </c>
      <c r="BB464" s="10">
        <f t="shared" si="369"/>
        <v>4.9086033252656875</v>
      </c>
      <c r="BC464" s="5">
        <f t="shared" si="370"/>
        <v>82.61066900006216</v>
      </c>
      <c r="BD464" s="5">
        <f t="shared" si="374"/>
        <v>82.61066900006216</v>
      </c>
      <c r="BE464" s="5">
        <f t="shared" si="371"/>
        <v>2.5142296837200702</v>
      </c>
    </row>
    <row r="465" spans="5:57">
      <c r="E465" s="3"/>
      <c r="F465" s="3"/>
      <c r="G465" s="5">
        <v>8192</v>
      </c>
      <c r="H465" s="5">
        <v>1039183</v>
      </c>
      <c r="I465" s="5">
        <v>6060802</v>
      </c>
      <c r="J465" s="10">
        <f t="shared" si="338"/>
        <v>12121604</v>
      </c>
      <c r="K465" s="5">
        <v>1066344.7457280001</v>
      </c>
      <c r="L465" s="10">
        <f t="shared" si="339"/>
        <v>8530757.9658240005</v>
      </c>
      <c r="M465" s="5">
        <f t="shared" si="340"/>
        <v>93.513283999999999</v>
      </c>
      <c r="N465" s="5">
        <f t="shared" si="341"/>
        <v>13107200</v>
      </c>
      <c r="O465" s="11">
        <f t="shared" si="342"/>
        <v>1.420929306465109</v>
      </c>
      <c r="P465" s="11">
        <f t="shared" si="378"/>
        <v>1.3333333333333333</v>
      </c>
      <c r="Q465" s="6">
        <f t="shared" si="343"/>
        <v>4.9743091464826857E-4</v>
      </c>
      <c r="R465" s="6">
        <f t="shared" si="344"/>
        <v>1.4698946130584356E-3</v>
      </c>
      <c r="S465" s="5">
        <f t="shared" si="345"/>
        <v>1.9673255277067041E-3</v>
      </c>
      <c r="T465" s="5">
        <f t="shared" si="346"/>
        <v>1.4698946130584356E-3</v>
      </c>
      <c r="U465" s="6">
        <f t="shared" si="347"/>
        <v>0</v>
      </c>
      <c r="V465" s="6">
        <f t="shared" si="348"/>
        <v>0.10427255744774336</v>
      </c>
      <c r="W465" s="6">
        <f t="shared" si="349"/>
        <v>1.792861064640876</v>
      </c>
      <c r="X465" s="5">
        <f t="shared" si="350"/>
        <v>1.8971336220886195</v>
      </c>
      <c r="Y465" s="5">
        <v>2.0010000000000002E-3</v>
      </c>
      <c r="Z465" s="5">
        <v>1.9738006928568572</v>
      </c>
      <c r="AA465" s="10">
        <f t="shared" si="351"/>
        <v>6.0577731134432771</v>
      </c>
      <c r="AB465" s="10">
        <f t="shared" si="352"/>
        <v>34.105978873859073</v>
      </c>
      <c r="AC465" s="5">
        <f t="shared" si="353"/>
        <v>26.541998347904272</v>
      </c>
      <c r="AD465" s="5">
        <f t="shared" si="372"/>
        <v>1.6828821735780148</v>
      </c>
      <c r="AE465" s="5">
        <f t="shared" si="354"/>
        <v>3.8842356802130156</v>
      </c>
      <c r="AG465" s="5">
        <v>8192</v>
      </c>
      <c r="AH465" s="5">
        <v>1048576</v>
      </c>
      <c r="AI465" s="5">
        <v>5942733</v>
      </c>
      <c r="AJ465" s="10">
        <f t="shared" si="355"/>
        <v>11885466</v>
      </c>
      <c r="AK465" s="5">
        <v>366843.328247</v>
      </c>
      <c r="AL465" s="10">
        <f t="shared" si="356"/>
        <v>2934746.625976</v>
      </c>
      <c r="AM465" s="5">
        <f t="shared" si="357"/>
        <v>92.284316000000004</v>
      </c>
      <c r="AN465" s="5">
        <f t="shared" si="358"/>
        <v>13107200</v>
      </c>
      <c r="AO465" s="11">
        <f t="shared" si="359"/>
        <v>4.0499121439648258</v>
      </c>
      <c r="AP465" s="11">
        <f t="shared" si="379"/>
        <v>1.3333333333333333</v>
      </c>
      <c r="AQ465" s="6">
        <f t="shared" si="360"/>
        <v>0</v>
      </c>
      <c r="AR465" s="6">
        <f t="shared" si="361"/>
        <v>8.3173606988965918E-4</v>
      </c>
      <c r="AS465" s="5">
        <f t="shared" si="362"/>
        <v>8.3173606988965918E-4</v>
      </c>
      <c r="AT465" s="5">
        <f t="shared" si="363"/>
        <v>8.3173606988965918E-4</v>
      </c>
      <c r="AU465" s="6">
        <f t="shared" si="364"/>
        <v>4.6500547292820452E-2</v>
      </c>
      <c r="AV465" s="6">
        <f t="shared" si="365"/>
        <v>2.0066780681679795E-2</v>
      </c>
      <c r="AW465" s="6">
        <f t="shared" si="366"/>
        <v>1.2372604703608447</v>
      </c>
      <c r="AX465" s="5">
        <f t="shared" si="367"/>
        <v>1.303827798335345</v>
      </c>
      <c r="AY465" s="5">
        <v>1.3849999999999999E-3</v>
      </c>
      <c r="AZ465" s="5">
        <v>1.38078344444506</v>
      </c>
      <c r="BA465" s="10">
        <f t="shared" si="368"/>
        <v>8.5815638989169667</v>
      </c>
      <c r="BB465" s="10">
        <f t="shared" si="369"/>
        <v>16.95160505978917</v>
      </c>
      <c r="BC465" s="5">
        <f t="shared" si="370"/>
        <v>39.946854159591396</v>
      </c>
      <c r="BD465" s="5">
        <f t="shared" si="374"/>
        <v>39.946854159591396</v>
      </c>
      <c r="BE465" s="5">
        <f t="shared" si="371"/>
        <v>5.5733320398148027</v>
      </c>
    </row>
    <row r="466" spans="5:57">
      <c r="E466" s="3"/>
      <c r="F466" s="3"/>
      <c r="G466" s="5">
        <v>8192</v>
      </c>
      <c r="H466" s="5">
        <v>1447360</v>
      </c>
      <c r="I466" s="5">
        <v>5514242</v>
      </c>
      <c r="J466" s="10">
        <f t="shared" si="338"/>
        <v>11028484</v>
      </c>
      <c r="K466" s="5">
        <v>1178307.7735599999</v>
      </c>
      <c r="L466" s="10">
        <f t="shared" si="339"/>
        <v>9426462.1884799991</v>
      </c>
      <c r="M466" s="5">
        <f t="shared" si="340"/>
        <v>95.118104000000002</v>
      </c>
      <c r="N466" s="5">
        <f t="shared" si="341"/>
        <v>13107200</v>
      </c>
      <c r="O466" s="11">
        <f t="shared" si="342"/>
        <v>1.1699494231757295</v>
      </c>
      <c r="P466" s="11">
        <f t="shared" si="378"/>
        <v>1.3333333333333333</v>
      </c>
      <c r="Q466" s="6">
        <f t="shared" si="343"/>
        <v>4.5257285119228407E-4</v>
      </c>
      <c r="R466" s="6">
        <f t="shared" si="344"/>
        <v>1.6242291771206543E-3</v>
      </c>
      <c r="S466" s="5">
        <f t="shared" si="345"/>
        <v>2.0768020283129384E-3</v>
      </c>
      <c r="T466" s="5">
        <f t="shared" si="346"/>
        <v>1.6242291771206543E-3</v>
      </c>
      <c r="U466" s="6">
        <f t="shared" si="347"/>
        <v>0</v>
      </c>
      <c r="V466" s="6">
        <f t="shared" si="348"/>
        <v>0.11522086595529372</v>
      </c>
      <c r="W466" s="6">
        <f t="shared" si="349"/>
        <v>1.6835511946327864</v>
      </c>
      <c r="X466" s="5">
        <f t="shared" si="350"/>
        <v>1.7987720605880801</v>
      </c>
      <c r="Y466" s="5">
        <v>1.879E-3</v>
      </c>
      <c r="Z466" s="5">
        <v>1.92163987856606</v>
      </c>
      <c r="AA466" s="10">
        <f t="shared" si="351"/>
        <v>5.8693368813198505</v>
      </c>
      <c r="AB466" s="10">
        <f t="shared" si="352"/>
        <v>40.133952904651409</v>
      </c>
      <c r="AC466" s="5">
        <f t="shared" si="353"/>
        <v>13.558851670002431</v>
      </c>
      <c r="AD466" s="5">
        <f t="shared" si="372"/>
        <v>10.526983944275589</v>
      </c>
      <c r="AE466" s="5">
        <f t="shared" si="354"/>
        <v>6.3939044640177123</v>
      </c>
      <c r="AG466" s="5">
        <v>8192</v>
      </c>
      <c r="AH466" s="5">
        <v>1039183</v>
      </c>
      <c r="AI466" s="5">
        <v>6060802</v>
      </c>
      <c r="AJ466" s="10">
        <f t="shared" si="355"/>
        <v>12121604</v>
      </c>
      <c r="AK466" s="5">
        <v>1075456.484375</v>
      </c>
      <c r="AL466" s="10">
        <f t="shared" si="356"/>
        <v>8603651.875</v>
      </c>
      <c r="AM466" s="5">
        <f t="shared" si="357"/>
        <v>93.513283999999999</v>
      </c>
      <c r="AN466" s="5">
        <f t="shared" si="358"/>
        <v>13107200</v>
      </c>
      <c r="AO466" s="11">
        <f t="shared" si="359"/>
        <v>1.4088905706682837</v>
      </c>
      <c r="AP466" s="11">
        <f t="shared" si="379"/>
        <v>1.3333333333333333</v>
      </c>
      <c r="AQ466" s="6">
        <f t="shared" si="360"/>
        <v>0</v>
      </c>
      <c r="AR466" s="6">
        <f t="shared" si="361"/>
        <v>2.4383595959775431E-3</v>
      </c>
      <c r="AS466" s="5">
        <f t="shared" si="362"/>
        <v>2.4383595959775431E-3</v>
      </c>
      <c r="AT466" s="5">
        <f t="shared" si="363"/>
        <v>2.4383595959775431E-3</v>
      </c>
      <c r="AU466" s="6">
        <f t="shared" si="364"/>
        <v>4.7424410626124507E-2</v>
      </c>
      <c r="AV466" s="6">
        <f t="shared" si="365"/>
        <v>5.8828790774989398E-2</v>
      </c>
      <c r="AW466" s="6">
        <f t="shared" si="366"/>
        <v>1.8357908062032751</v>
      </c>
      <c r="AX466" s="5">
        <f t="shared" si="367"/>
        <v>1.942044007604389</v>
      </c>
      <c r="AY466" s="5">
        <v>2.055E-3</v>
      </c>
      <c r="AZ466" s="5">
        <v>2.0313401000006848</v>
      </c>
      <c r="BA466" s="10">
        <f t="shared" si="368"/>
        <v>5.8985907542579081</v>
      </c>
      <c r="BB466" s="10">
        <f t="shared" si="369"/>
        <v>33.493535279805357</v>
      </c>
      <c r="BC466" s="5">
        <f t="shared" si="370"/>
        <v>18.654968174089692</v>
      </c>
      <c r="BD466" s="5">
        <f t="shared" si="374"/>
        <v>18.654968174089692</v>
      </c>
      <c r="BE466" s="5">
        <f t="shared" si="371"/>
        <v>4.3959203284701394</v>
      </c>
    </row>
    <row r="467" spans="5:57">
      <c r="E467" s="3"/>
      <c r="F467" s="3"/>
      <c r="G467" s="5">
        <v>8192</v>
      </c>
      <c r="H467" s="5">
        <v>2216688</v>
      </c>
      <c r="I467" s="5">
        <v>4266503</v>
      </c>
      <c r="J467" s="10">
        <f t="shared" si="338"/>
        <v>8533006</v>
      </c>
      <c r="K467" s="5">
        <v>885194.19433600002</v>
      </c>
      <c r="L467" s="10">
        <f t="shared" si="339"/>
        <v>7081553.5546880001</v>
      </c>
      <c r="M467" s="5">
        <f t="shared" si="340"/>
        <v>95.531796</v>
      </c>
      <c r="N467" s="5">
        <f t="shared" si="341"/>
        <v>13107200</v>
      </c>
      <c r="O467" s="11">
        <f t="shared" si="342"/>
        <v>1.2049624329044488</v>
      </c>
      <c r="P467" s="11">
        <f t="shared" si="378"/>
        <v>1.3333333333333333</v>
      </c>
      <c r="Q467" s="6">
        <f t="shared" si="343"/>
        <v>3.5016660990403283E-4</v>
      </c>
      <c r="R467" s="6">
        <f t="shared" si="344"/>
        <v>1.220189045782554E-3</v>
      </c>
      <c r="S467" s="5">
        <f t="shared" si="345"/>
        <v>1.5703556556865869E-3</v>
      </c>
      <c r="T467" s="5">
        <f t="shared" si="346"/>
        <v>1.220189045782554E-3</v>
      </c>
      <c r="U467" s="6">
        <f t="shared" si="347"/>
        <v>0</v>
      </c>
      <c r="V467" s="6">
        <f t="shared" si="348"/>
        <v>8.6558744581514011E-2</v>
      </c>
      <c r="W467" s="6">
        <f t="shared" si="349"/>
        <v>1.8752914584174676</v>
      </c>
      <c r="X467" s="5">
        <f t="shared" si="350"/>
        <v>1.9618502029989815</v>
      </c>
      <c r="Y467" s="5">
        <v>2.0929999999999998E-3</v>
      </c>
      <c r="Z467" s="5">
        <v>2.0775397066659687</v>
      </c>
      <c r="AA467" s="10">
        <f t="shared" si="351"/>
        <v>4.0769259436215961</v>
      </c>
      <c r="AB467" s="10">
        <f t="shared" si="352"/>
        <v>27.067572115386529</v>
      </c>
      <c r="AC467" s="5">
        <f t="shared" si="353"/>
        <v>41.701431161846436</v>
      </c>
      <c r="AD467" s="5">
        <f t="shared" si="372"/>
        <v>24.971062795671905</v>
      </c>
      <c r="AE467" s="5">
        <f t="shared" si="354"/>
        <v>5.5685820731024886</v>
      </c>
      <c r="AG467" s="5">
        <v>8192</v>
      </c>
      <c r="AH467" s="5">
        <v>1447360</v>
      </c>
      <c r="AI467" s="5">
        <v>5514242</v>
      </c>
      <c r="AJ467" s="10">
        <f t="shared" si="355"/>
        <v>11028484</v>
      </c>
      <c r="AK467" s="5">
        <v>1182663.7771000001</v>
      </c>
      <c r="AL467" s="10">
        <f t="shared" si="356"/>
        <v>9461310.2168000005</v>
      </c>
      <c r="AM467" s="5">
        <f t="shared" si="357"/>
        <v>95.118104000000002</v>
      </c>
      <c r="AN467" s="5">
        <f t="shared" si="358"/>
        <v>13107200</v>
      </c>
      <c r="AO467" s="11">
        <f t="shared" si="359"/>
        <v>1.1656402493195122</v>
      </c>
      <c r="AP467" s="11"/>
      <c r="AQ467" s="6">
        <f t="shared" si="360"/>
        <v>0</v>
      </c>
      <c r="AR467" s="6">
        <f t="shared" si="361"/>
        <v>2.6814284088702333E-3</v>
      </c>
      <c r="AS467" s="5">
        <f t="shared" si="362"/>
        <v>2.6814284088702333E-3</v>
      </c>
      <c r="AT467" s="5">
        <f t="shared" si="363"/>
        <v>2.6814284088702333E-3</v>
      </c>
      <c r="AU467" s="6">
        <f t="shared" si="364"/>
        <v>4.3147701723273924E-2</v>
      </c>
      <c r="AV467" s="6">
        <f t="shared" si="365"/>
        <v>6.4693161379381914E-2</v>
      </c>
      <c r="AW467" s="6">
        <f t="shared" si="366"/>
        <v>1.7276980142078511</v>
      </c>
      <c r="AX467" s="5">
        <f t="shared" si="367"/>
        <v>1.835538877310507</v>
      </c>
      <c r="AY467" s="5">
        <v>1.934E-3</v>
      </c>
      <c r="AZ467" s="5">
        <v>1.9657590428543799</v>
      </c>
      <c r="BA467" s="10">
        <f t="shared" si="368"/>
        <v>5.702421923474664</v>
      </c>
      <c r="BB467" s="10">
        <f t="shared" si="369"/>
        <v>39.136753740641161</v>
      </c>
      <c r="BC467" s="5">
        <f t="shared" si="370"/>
        <v>38.646763643755598</v>
      </c>
      <c r="BD467" s="5">
        <f t="shared" si="374"/>
        <v>38.646763643755598</v>
      </c>
      <c r="BE467" s="5">
        <f t="shared" si="371"/>
        <v>6.624421544300092</v>
      </c>
    </row>
    <row r="468" spans="5:57">
      <c r="E468" s="3"/>
      <c r="F468" s="3"/>
      <c r="G468" s="5">
        <v>32768</v>
      </c>
      <c r="H468" s="5">
        <v>221119</v>
      </c>
      <c r="I468" s="5">
        <v>7666057</v>
      </c>
      <c r="J468" s="10">
        <f t="shared" si="338"/>
        <v>15332114</v>
      </c>
      <c r="K468" s="5">
        <v>198124.626648</v>
      </c>
      <c r="L468" s="10">
        <f t="shared" si="339"/>
        <v>1584997.013184</v>
      </c>
      <c r="M468" s="5">
        <f t="shared" si="340"/>
        <v>96.415064000000001</v>
      </c>
      <c r="N468" s="5">
        <f t="shared" si="341"/>
        <v>13107200</v>
      </c>
      <c r="O468" s="11">
        <f t="shared" si="342"/>
        <v>9.6732762727421733</v>
      </c>
      <c r="P468" s="11">
        <f t="shared" si="378"/>
        <v>1.3333333333333333</v>
      </c>
      <c r="Q468" s="6">
        <f t="shared" si="343"/>
        <v>6.2917972658664014E-4</v>
      </c>
      <c r="R468" s="6">
        <f t="shared" si="344"/>
        <v>2.7310334916621148E-4</v>
      </c>
      <c r="S468" s="5">
        <f t="shared" si="345"/>
        <v>9.0228307575285162E-4</v>
      </c>
      <c r="T468" s="5">
        <f t="shared" si="346"/>
        <v>6.2917972658664014E-4</v>
      </c>
      <c r="U468" s="6">
        <f t="shared" si="347"/>
        <v>0</v>
      </c>
      <c r="V468" s="6">
        <f t="shared" si="348"/>
        <v>1.9373623395933074E-2</v>
      </c>
      <c r="W468" s="6">
        <f t="shared" si="349"/>
        <v>0.53490157700679797</v>
      </c>
      <c r="X468" s="5">
        <f t="shared" si="350"/>
        <v>0.55427520040273104</v>
      </c>
      <c r="Y468" s="5">
        <v>5.9699999999999998E-4</v>
      </c>
      <c r="Z468" s="5">
        <v>0.60861691764740999</v>
      </c>
      <c r="AA468" s="10">
        <f t="shared" si="351"/>
        <v>25.68193299832496</v>
      </c>
      <c r="AB468" s="10">
        <f t="shared" si="352"/>
        <v>21.239490963939701</v>
      </c>
      <c r="AC468" s="5">
        <f t="shared" si="353"/>
        <v>5.390238959236207</v>
      </c>
      <c r="AD468" s="5">
        <f t="shared" si="372"/>
        <v>51.136193593442492</v>
      </c>
      <c r="AE468" s="5">
        <f t="shared" si="354"/>
        <v>8.9287227595866359</v>
      </c>
      <c r="AG468" s="5">
        <v>4096</v>
      </c>
      <c r="AH468" s="5">
        <v>2216688</v>
      </c>
      <c r="AI468" s="5">
        <v>4266503</v>
      </c>
      <c r="AJ468" s="10">
        <f t="shared" si="355"/>
        <v>8533006</v>
      </c>
      <c r="AK468" s="5">
        <v>909493.71557600005</v>
      </c>
      <c r="AL468" s="10">
        <f t="shared" si="356"/>
        <v>7275949.7246080004</v>
      </c>
      <c r="AM468" s="5">
        <f t="shared" si="357"/>
        <v>95.531796</v>
      </c>
      <c r="AN468" s="5">
        <f t="shared" si="358"/>
        <v>13107200</v>
      </c>
      <c r="AO468" s="11">
        <f t="shared" si="359"/>
        <v>1.1727686862844184</v>
      </c>
      <c r="AP468" s="11"/>
      <c r="AQ468" s="6">
        <f t="shared" si="360"/>
        <v>0</v>
      </c>
      <c r="AR468" s="6">
        <f t="shared" si="361"/>
        <v>2.062075742790102E-3</v>
      </c>
      <c r="AS468" s="5">
        <f t="shared" si="362"/>
        <v>2.062075742790102E-3</v>
      </c>
      <c r="AT468" s="5">
        <f t="shared" si="363"/>
        <v>2.062075742790102E-3</v>
      </c>
      <c r="AU468" s="6">
        <f t="shared" si="364"/>
        <v>3.3384425066120306E-2</v>
      </c>
      <c r="AV468" s="6">
        <f t="shared" si="365"/>
        <v>4.975042345472698E-2</v>
      </c>
      <c r="AW468" s="6">
        <f t="shared" si="366"/>
        <v>2.5459872494789946</v>
      </c>
      <c r="AX468" s="5">
        <f t="shared" si="367"/>
        <v>2.6291220979998418</v>
      </c>
      <c r="AY468" s="5">
        <v>2.8500000000000001E-3</v>
      </c>
      <c r="AZ468" s="5">
        <v>2.7626760000000004</v>
      </c>
      <c r="BA468" s="10">
        <f t="shared" si="368"/>
        <v>2.9940371929824563</v>
      </c>
      <c r="BB468" s="10">
        <f t="shared" si="369"/>
        <v>20.423718525215438</v>
      </c>
      <c r="BC468" s="5">
        <f t="shared" si="370"/>
        <v>27.646465165259581</v>
      </c>
      <c r="BD468" s="5">
        <f t="shared" si="374"/>
        <v>27.646465165259581</v>
      </c>
      <c r="BE468" s="5">
        <f t="shared" si="371"/>
        <v>4.8342223988682926</v>
      </c>
    </row>
    <row r="469" spans="5:57">
      <c r="E469" s="3"/>
      <c r="F469" s="3"/>
      <c r="G469" s="5">
        <v>32768</v>
      </c>
      <c r="H469" s="5">
        <v>140874</v>
      </c>
      <c r="I469" s="5">
        <v>7813404</v>
      </c>
      <c r="J469" s="10">
        <f t="shared" si="338"/>
        <v>15626808</v>
      </c>
      <c r="K469" s="5">
        <v>166827.970795</v>
      </c>
      <c r="L469" s="10">
        <f t="shared" si="339"/>
        <v>1334623.76636</v>
      </c>
      <c r="M469" s="5">
        <f t="shared" si="340"/>
        <v>96.578327999999999</v>
      </c>
      <c r="N469" s="5">
        <f t="shared" si="341"/>
        <v>13107200</v>
      </c>
      <c r="O469" s="11">
        <f t="shared" si="342"/>
        <v>11.708773958536597</v>
      </c>
      <c r="P469" s="11"/>
      <c r="Q469" s="6">
        <f t="shared" si="343"/>
        <v>6.4127300285283042E-4</v>
      </c>
      <c r="R469" s="6">
        <f t="shared" si="344"/>
        <v>2.2996271755587605E-4</v>
      </c>
      <c r="S469" s="5">
        <f t="shared" si="345"/>
        <v>8.7123572040870647E-4</v>
      </c>
      <c r="T469" s="5">
        <f t="shared" si="346"/>
        <v>6.4127300285283042E-4</v>
      </c>
      <c r="U469" s="6">
        <f t="shared" si="347"/>
        <v>0</v>
      </c>
      <c r="V469" s="6">
        <f t="shared" si="348"/>
        <v>1.6313278832481161E-2</v>
      </c>
      <c r="W469" s="6">
        <f t="shared" si="349"/>
        <v>0.48383057216695297</v>
      </c>
      <c r="X469" s="5">
        <f t="shared" si="350"/>
        <v>0.50014385099943415</v>
      </c>
      <c r="Y469" s="5">
        <v>5.4000000000000001E-4</v>
      </c>
      <c r="Z469" s="5">
        <v>0.54592312499999995</v>
      </c>
      <c r="AA469" s="10">
        <f t="shared" si="351"/>
        <v>28.938533333333332</v>
      </c>
      <c r="AB469" s="10">
        <f t="shared" si="352"/>
        <v>19.772203946074075</v>
      </c>
      <c r="AC469" s="5">
        <f t="shared" si="353"/>
        <v>18.754259787561189</v>
      </c>
      <c r="AD469" s="5">
        <f t="shared" si="372"/>
        <v>61.339948223834526</v>
      </c>
      <c r="AE469" s="5">
        <f t="shared" si="354"/>
        <v>8.3856630914042718</v>
      </c>
      <c r="AG469" s="5">
        <v>16384</v>
      </c>
      <c r="AH469" s="5">
        <v>221119</v>
      </c>
      <c r="AI469" s="5">
        <v>7666057</v>
      </c>
      <c r="AJ469" s="10">
        <f t="shared" si="355"/>
        <v>15332114</v>
      </c>
      <c r="AK469" s="5">
        <v>206960.11016800001</v>
      </c>
      <c r="AL469" s="10">
        <f t="shared" si="356"/>
        <v>1655680.8813440001</v>
      </c>
      <c r="AM469" s="5">
        <f t="shared" si="357"/>
        <v>96.415064000000001</v>
      </c>
      <c r="AN469" s="5">
        <f t="shared" si="358"/>
        <v>13107200</v>
      </c>
      <c r="AO469" s="11">
        <f t="shared" si="359"/>
        <v>9.2603074497992299</v>
      </c>
      <c r="AP469" s="11">
        <f t="shared" ref="AP469:AP500" si="380">4/3</f>
        <v>1.3333333333333333</v>
      </c>
      <c r="AQ469" s="6">
        <f t="shared" si="360"/>
        <v>0</v>
      </c>
      <c r="AR469" s="6">
        <f t="shared" si="361"/>
        <v>4.6923625264669354E-4</v>
      </c>
      <c r="AS469" s="5">
        <f t="shared" si="362"/>
        <v>4.6923625264669354E-4</v>
      </c>
      <c r="AT469" s="5">
        <f t="shared" si="363"/>
        <v>4.6923625264669354E-4</v>
      </c>
      <c r="AU469" s="6">
        <f t="shared" si="364"/>
        <v>5.998516946293183E-2</v>
      </c>
      <c r="AV469" s="6">
        <f t="shared" si="365"/>
        <v>1.1320972253858915E-2</v>
      </c>
      <c r="AW469" s="6">
        <f t="shared" si="366"/>
        <v>0.74235628221650696</v>
      </c>
      <c r="AX469" s="5">
        <f t="shared" si="367"/>
        <v>0.81366242393329768</v>
      </c>
      <c r="AY469" s="5">
        <v>8.3100000000000003E-4</v>
      </c>
      <c r="AZ469" s="5">
        <v>0.80730264999972301</v>
      </c>
      <c r="BA469" s="10">
        <f t="shared" si="368"/>
        <v>18.450197352587242</v>
      </c>
      <c r="BB469" s="10">
        <f t="shared" si="369"/>
        <v>15.939166126055355</v>
      </c>
      <c r="BC469" s="5">
        <f t="shared" si="370"/>
        <v>43.533543604489353</v>
      </c>
      <c r="BD469" s="5">
        <f t="shared" si="374"/>
        <v>43.533543604489353</v>
      </c>
      <c r="BE469" s="5">
        <f t="shared" si="371"/>
        <v>0.78778063388951558</v>
      </c>
    </row>
    <row r="470" spans="5:57">
      <c r="E470" s="3"/>
      <c r="F470" s="3"/>
      <c r="G470" s="5">
        <v>8192</v>
      </c>
      <c r="H470" s="5">
        <v>112985</v>
      </c>
      <c r="I470" s="5">
        <v>7892195</v>
      </c>
      <c r="J470" s="10">
        <f t="shared" si="338"/>
        <v>15784390</v>
      </c>
      <c r="K470" s="5">
        <v>849812.01061999996</v>
      </c>
      <c r="L470" s="10">
        <f t="shared" si="339"/>
        <v>6798496.0849599997</v>
      </c>
      <c r="M470" s="5">
        <f t="shared" si="340"/>
        <v>96.966040000000007</v>
      </c>
      <c r="N470" s="5">
        <f t="shared" si="341"/>
        <v>13107200</v>
      </c>
      <c r="O470" s="11">
        <f t="shared" si="342"/>
        <v>2.321747310396939</v>
      </c>
      <c r="P470" s="11">
        <f t="shared" ref="P470:P492" si="381">4/3</f>
        <v>1.3333333333333333</v>
      </c>
      <c r="Q470" s="6">
        <f t="shared" si="343"/>
        <v>6.4773965185341677E-4</v>
      </c>
      <c r="R470" s="6">
        <f t="shared" si="344"/>
        <v>1.1714167500960532E-3</v>
      </c>
      <c r="S470" s="5">
        <f t="shared" si="345"/>
        <v>1.81915640194947E-3</v>
      </c>
      <c r="T470" s="5">
        <f t="shared" si="346"/>
        <v>1.1714167500960532E-3</v>
      </c>
      <c r="U470" s="6">
        <f t="shared" si="347"/>
        <v>0</v>
      </c>
      <c r="V470" s="6">
        <f t="shared" si="348"/>
        <v>8.3098896536185615E-2</v>
      </c>
      <c r="W470" s="6">
        <f t="shared" si="349"/>
        <v>1.5142104943743528</v>
      </c>
      <c r="X470" s="5">
        <f t="shared" si="350"/>
        <v>1.5973093909105385</v>
      </c>
      <c r="Y470" s="5">
        <v>1.6900000000000001E-3</v>
      </c>
      <c r="Z470" s="5">
        <v>1.6737760000000002</v>
      </c>
      <c r="AA470" s="10">
        <f t="shared" si="351"/>
        <v>9.3398757396449703</v>
      </c>
      <c r="AB470" s="10">
        <f t="shared" si="352"/>
        <v>32.182229987976328</v>
      </c>
      <c r="AC470" s="5">
        <f t="shared" si="353"/>
        <v>30.685399402600407</v>
      </c>
      <c r="AD470" s="5">
        <f t="shared" si="372"/>
        <v>7.6423906478976251</v>
      </c>
      <c r="AE470" s="5">
        <f t="shared" si="354"/>
        <v>4.5685091128957325</v>
      </c>
      <c r="AG470" s="5">
        <v>32768</v>
      </c>
      <c r="AH470" s="5">
        <v>140874</v>
      </c>
      <c r="AI470" s="5">
        <v>7813404</v>
      </c>
      <c r="AJ470" s="10">
        <f t="shared" si="355"/>
        <v>15626808</v>
      </c>
      <c r="AK470" s="5">
        <v>139284.96844500001</v>
      </c>
      <c r="AL470" s="10">
        <f t="shared" si="356"/>
        <v>1114279.74756</v>
      </c>
      <c r="AM470" s="5">
        <f t="shared" si="357"/>
        <v>96.578327999999999</v>
      </c>
      <c r="AN470" s="5">
        <f t="shared" si="358"/>
        <v>13107200</v>
      </c>
      <c r="AO470" s="11">
        <f t="shared" si="359"/>
        <v>14.024133557321566</v>
      </c>
      <c r="AP470" s="11">
        <f t="shared" si="380"/>
        <v>1.3333333333333333</v>
      </c>
      <c r="AQ470" s="6">
        <f t="shared" si="360"/>
        <v>0</v>
      </c>
      <c r="AR470" s="6">
        <f t="shared" si="361"/>
        <v>3.1579784428067184E-4</v>
      </c>
      <c r="AS470" s="5">
        <f t="shared" si="362"/>
        <v>3.1579784428067184E-4</v>
      </c>
      <c r="AT470" s="5">
        <f t="shared" si="363"/>
        <v>3.1579784428067184E-4</v>
      </c>
      <c r="AU470" s="6">
        <f t="shared" si="364"/>
        <v>6.1138126552196179E-2</v>
      </c>
      <c r="AV470" s="6">
        <f t="shared" si="365"/>
        <v>7.6190588701632285E-3</v>
      </c>
      <c r="AW470" s="6">
        <f t="shared" si="366"/>
        <v>0.46542433578194953</v>
      </c>
      <c r="AX470" s="5">
        <f t="shared" si="367"/>
        <v>0.53418152120430895</v>
      </c>
      <c r="AY470" s="5">
        <v>5.2099999999999998E-4</v>
      </c>
      <c r="AZ470" s="5">
        <v>0.52212535999999998</v>
      </c>
      <c r="BA470" s="10">
        <f t="shared" si="368"/>
        <v>29.993873320537428</v>
      </c>
      <c r="BB470" s="10">
        <f t="shared" si="369"/>
        <v>17.109861766756239</v>
      </c>
      <c r="BC470" s="5">
        <f t="shared" si="370"/>
        <v>39.386210310811549</v>
      </c>
      <c r="BD470" s="5">
        <f t="shared" si="374"/>
        <v>39.386210310811549</v>
      </c>
      <c r="BE470" s="5">
        <f t="shared" si="371"/>
        <v>2.3090548990589097</v>
      </c>
    </row>
    <row r="471" spans="5:57">
      <c r="E471" s="3"/>
      <c r="F471" s="3"/>
      <c r="G471" s="5">
        <v>8192</v>
      </c>
      <c r="H471" s="5">
        <v>445315</v>
      </c>
      <c r="I471" s="5">
        <v>7479343</v>
      </c>
      <c r="J471" s="10">
        <f t="shared" si="338"/>
        <v>14958686</v>
      </c>
      <c r="K471" s="5">
        <v>610815.36950699997</v>
      </c>
      <c r="L471" s="10">
        <f t="shared" si="339"/>
        <v>4886522.9560559997</v>
      </c>
      <c r="M471" s="5">
        <f t="shared" si="340"/>
        <v>98.658416000000003</v>
      </c>
      <c r="N471" s="5">
        <f t="shared" si="341"/>
        <v>13107200</v>
      </c>
      <c r="O471" s="11">
        <f t="shared" si="342"/>
        <v>3.0612126730032645</v>
      </c>
      <c r="P471" s="11">
        <f t="shared" si="381"/>
        <v>1.3333333333333333</v>
      </c>
      <c r="Q471" s="6">
        <f t="shared" si="343"/>
        <v>6.1385546491341003E-4</v>
      </c>
      <c r="R471" s="6">
        <f t="shared" si="344"/>
        <v>8.4197369078672609E-4</v>
      </c>
      <c r="S471" s="5">
        <f t="shared" si="345"/>
        <v>1.455829155700136E-3</v>
      </c>
      <c r="T471" s="5">
        <f t="shared" si="346"/>
        <v>8.4197369078672609E-4</v>
      </c>
      <c r="U471" s="6">
        <f t="shared" si="347"/>
        <v>0</v>
      </c>
      <c r="V471" s="6">
        <f t="shared" si="348"/>
        <v>5.9728601807289644E-2</v>
      </c>
      <c r="W471" s="6">
        <f t="shared" si="349"/>
        <v>1.2319759939436301</v>
      </c>
      <c r="X471" s="5">
        <f t="shared" si="350"/>
        <v>1.2917045957509197</v>
      </c>
      <c r="Y471" s="5">
        <v>1.3749999999999999E-3</v>
      </c>
      <c r="Z471" s="5">
        <v>1.3706916666671249</v>
      </c>
      <c r="AA471" s="10">
        <f t="shared" si="351"/>
        <v>10.879044363636364</v>
      </c>
      <c r="AB471" s="10">
        <f t="shared" si="352"/>
        <v>28.430679017053087</v>
      </c>
      <c r="AC471" s="5">
        <f t="shared" si="353"/>
        <v>38.765549760965371</v>
      </c>
      <c r="AD471" s="5">
        <f t="shared" si="372"/>
        <v>5.8784840509189884</v>
      </c>
      <c r="AE471" s="5">
        <f t="shared" si="354"/>
        <v>5.7625703020625005</v>
      </c>
      <c r="AG471" s="5">
        <v>8192</v>
      </c>
      <c r="AH471" s="5">
        <v>112985</v>
      </c>
      <c r="AI471" s="5">
        <v>7892195</v>
      </c>
      <c r="AJ471" s="10">
        <f t="shared" si="355"/>
        <v>15784390</v>
      </c>
      <c r="AK471" s="5">
        <v>847913.18945299997</v>
      </c>
      <c r="AL471" s="10">
        <f t="shared" si="356"/>
        <v>6783305.5156239998</v>
      </c>
      <c r="AM471" s="5">
        <f t="shared" si="357"/>
        <v>96.966040000000007</v>
      </c>
      <c r="AN471" s="5">
        <f t="shared" si="358"/>
        <v>13107200</v>
      </c>
      <c r="AO471" s="11">
        <f t="shared" si="359"/>
        <v>2.3269466432912074</v>
      </c>
      <c r="AP471" s="11">
        <f t="shared" si="380"/>
        <v>1.3333333333333333</v>
      </c>
      <c r="AQ471" s="6">
        <f t="shared" si="360"/>
        <v>0</v>
      </c>
      <c r="AR471" s="6">
        <f t="shared" si="361"/>
        <v>1.9224555266503243E-3</v>
      </c>
      <c r="AS471" s="5">
        <f t="shared" si="362"/>
        <v>1.9224555266503243E-3</v>
      </c>
      <c r="AT471" s="5">
        <f t="shared" si="363"/>
        <v>1.9224555266503243E-3</v>
      </c>
      <c r="AU471" s="6">
        <f t="shared" si="364"/>
        <v>6.1754648381756524E-2</v>
      </c>
      <c r="AV471" s="6">
        <f t="shared" si="365"/>
        <v>4.6381893030914369E-2</v>
      </c>
      <c r="AW471" s="6">
        <f t="shared" si="366"/>
        <v>1.4650593295247547</v>
      </c>
      <c r="AX471" s="5">
        <f t="shared" si="367"/>
        <v>1.5731958709374256</v>
      </c>
      <c r="AY471" s="5">
        <v>1.64E-3</v>
      </c>
      <c r="AZ471" s="5">
        <v>1.6367336666661199</v>
      </c>
      <c r="BA471" s="10">
        <f t="shared" si="368"/>
        <v>9.6246280487804867</v>
      </c>
      <c r="BB471" s="10">
        <f t="shared" si="369"/>
        <v>33.08929519816585</v>
      </c>
      <c r="BC471" s="5">
        <f t="shared" si="370"/>
        <v>17.222897966483188</v>
      </c>
      <c r="BD471" s="5">
        <f t="shared" si="374"/>
        <v>17.222897966483188</v>
      </c>
      <c r="BE471" s="5">
        <f t="shared" si="371"/>
        <v>3.881987462145569</v>
      </c>
    </row>
    <row r="472" spans="5:57">
      <c r="E472" s="3"/>
      <c r="F472" s="3"/>
      <c r="G472" s="16">
        <v>16384</v>
      </c>
      <c r="H472" s="16">
        <v>121728</v>
      </c>
      <c r="I472" s="16">
        <v>8086034</v>
      </c>
      <c r="J472" s="19">
        <f t="shared" si="338"/>
        <v>16172068</v>
      </c>
      <c r="K472" s="16">
        <v>261362.07678199999</v>
      </c>
      <c r="L472" s="19">
        <f t="shared" si="339"/>
        <v>2090896.6142559999</v>
      </c>
      <c r="M472" s="16">
        <f t="shared" si="340"/>
        <v>99.466967999999994</v>
      </c>
      <c r="N472" s="16">
        <f t="shared" si="341"/>
        <v>13107200</v>
      </c>
      <c r="O472" s="20">
        <f t="shared" si="342"/>
        <v>7.7345134569240663</v>
      </c>
      <c r="P472" s="20">
        <f t="shared" si="381"/>
        <v>1.3333333333333333</v>
      </c>
      <c r="Q472" s="18">
        <f t="shared" si="343"/>
        <v>6.6364868683995912E-4</v>
      </c>
      <c r="R472" s="18">
        <f t="shared" si="344"/>
        <v>3.6027251998822259E-4</v>
      </c>
      <c r="S472" s="16">
        <f t="shared" si="345"/>
        <v>1.0239212068281817E-3</v>
      </c>
      <c r="T472" s="16">
        <f t="shared" si="346"/>
        <v>6.6364868683995912E-4</v>
      </c>
      <c r="U472" s="18">
        <f t="shared" si="347"/>
        <v>0</v>
      </c>
      <c r="V472" s="18">
        <f t="shared" si="348"/>
        <v>2.5557299621059126E-2</v>
      </c>
      <c r="W472" s="18">
        <f t="shared" si="349"/>
        <v>0.61285205807814047</v>
      </c>
      <c r="X472" s="16">
        <f t="shared" si="350"/>
        <v>0.6384093576991996</v>
      </c>
      <c r="Y472" s="16">
        <v>6.8400000000000004E-4</v>
      </c>
      <c r="Z472" s="16">
        <v>0.68531479999848</v>
      </c>
      <c r="AA472" s="19">
        <f t="shared" si="351"/>
        <v>23.643374269005847</v>
      </c>
      <c r="AB472" s="19">
        <f t="shared" si="352"/>
        <v>24.454931160888886</v>
      </c>
      <c r="AC472" s="16">
        <f t="shared" si="353"/>
        <v>2.9753381812925315</v>
      </c>
      <c r="AD472" s="16">
        <f t="shared" si="372"/>
        <v>49.696082869617193</v>
      </c>
      <c r="AE472" s="16">
        <f t="shared" si="354"/>
        <v>6.8443644146287852</v>
      </c>
      <c r="AG472" s="5">
        <v>8192</v>
      </c>
      <c r="AH472" s="5">
        <v>445315</v>
      </c>
      <c r="AI472" s="5">
        <v>7479343</v>
      </c>
      <c r="AJ472" s="10">
        <f t="shared" si="355"/>
        <v>14958686</v>
      </c>
      <c r="AK472" s="5">
        <v>631642.98315400002</v>
      </c>
      <c r="AL472" s="10">
        <f t="shared" si="356"/>
        <v>5053143.8652320001</v>
      </c>
      <c r="AM472" s="5">
        <f t="shared" si="357"/>
        <v>98.658416000000003</v>
      </c>
      <c r="AN472" s="5">
        <f t="shared" si="358"/>
        <v>13107200</v>
      </c>
      <c r="AO472" s="11">
        <f t="shared" si="359"/>
        <v>2.9602731287590633</v>
      </c>
      <c r="AP472" s="11">
        <f t="shared" si="380"/>
        <v>1.3333333333333333</v>
      </c>
      <c r="AQ472" s="6">
        <f t="shared" si="360"/>
        <v>0</v>
      </c>
      <c r="AR472" s="6">
        <f t="shared" si="361"/>
        <v>1.4321106912108179E-3</v>
      </c>
      <c r="AS472" s="5">
        <f t="shared" si="362"/>
        <v>1.4321106912108179E-3</v>
      </c>
      <c r="AT472" s="5">
        <f t="shared" si="363"/>
        <v>1.4321106912108179E-3</v>
      </c>
      <c r="AU472" s="6">
        <f t="shared" si="364"/>
        <v>5.8524174464968486E-2</v>
      </c>
      <c r="AV472" s="6">
        <f t="shared" si="365"/>
        <v>3.4551647082263486E-2</v>
      </c>
      <c r="AW472" s="6">
        <f t="shared" si="366"/>
        <v>1.2828202421936268</v>
      </c>
      <c r="AX472" s="5">
        <f t="shared" si="367"/>
        <v>1.3758960637408588</v>
      </c>
      <c r="AY472" s="5">
        <v>1.436E-3</v>
      </c>
      <c r="AZ472" s="5">
        <v>1.43309928</v>
      </c>
      <c r="BA472" s="10">
        <f t="shared" si="368"/>
        <v>10.416912256267411</v>
      </c>
      <c r="BB472" s="10">
        <f t="shared" si="369"/>
        <v>28.151219304913649</v>
      </c>
      <c r="BC472" s="5">
        <f t="shared" si="370"/>
        <v>0.27084323044443831</v>
      </c>
      <c r="BD472" s="5">
        <f t="shared" si="374"/>
        <v>0.27084323044443831</v>
      </c>
      <c r="BE472" s="5">
        <f t="shared" si="371"/>
        <v>3.9915738607545146</v>
      </c>
    </row>
    <row r="473" spans="5:57">
      <c r="E473" s="3"/>
      <c r="F473" s="3"/>
      <c r="G473" s="5">
        <v>8192</v>
      </c>
      <c r="H473" s="5">
        <v>1971281</v>
      </c>
      <c r="I473" s="5">
        <v>5245210</v>
      </c>
      <c r="J473" s="10">
        <f t="shared" si="338"/>
        <v>10490420</v>
      </c>
      <c r="K473" s="5">
        <v>495127.40673799999</v>
      </c>
      <c r="L473" s="10">
        <f t="shared" si="339"/>
        <v>3961019.2539039999</v>
      </c>
      <c r="M473" s="5">
        <f t="shared" si="340"/>
        <v>102.36814</v>
      </c>
      <c r="N473" s="5">
        <f t="shared" si="341"/>
        <v>13107200</v>
      </c>
      <c r="O473" s="11">
        <f t="shared" si="342"/>
        <v>2.6484142912611675</v>
      </c>
      <c r="P473" s="11">
        <f t="shared" si="381"/>
        <v>1.3333333333333333</v>
      </c>
      <c r="Q473" s="6">
        <f t="shared" si="343"/>
        <v>4.3049246746919712E-4</v>
      </c>
      <c r="R473" s="6">
        <f t="shared" si="344"/>
        <v>6.8250451915990442E-4</v>
      </c>
      <c r="S473" s="5">
        <f t="shared" si="345"/>
        <v>1.1129969866291015E-3</v>
      </c>
      <c r="T473" s="5">
        <f t="shared" si="346"/>
        <v>6.8250451915990442E-4</v>
      </c>
      <c r="U473" s="6">
        <f t="shared" si="347"/>
        <v>0</v>
      </c>
      <c r="V473" s="6">
        <f t="shared" si="348"/>
        <v>4.8416050409469981E-2</v>
      </c>
      <c r="W473" s="6">
        <f t="shared" si="349"/>
        <v>1.163881320823837</v>
      </c>
      <c r="X473" s="5">
        <f t="shared" si="350"/>
        <v>1.2122973712333069</v>
      </c>
      <c r="Y473" s="5">
        <v>1.299E-3</v>
      </c>
      <c r="Z473" s="5">
        <v>1.3330626666637801</v>
      </c>
      <c r="AA473" s="10">
        <f t="shared" si="351"/>
        <v>8.0757659738260195</v>
      </c>
      <c r="AB473" s="10">
        <f t="shared" si="352"/>
        <v>24.394267922426479</v>
      </c>
      <c r="AC473" s="5">
        <f t="shared" si="353"/>
        <v>47.459236400315284</v>
      </c>
      <c r="AD473" s="5">
        <f t="shared" si="372"/>
        <v>14.318938673664238</v>
      </c>
      <c r="AE473" s="5">
        <f t="shared" si="354"/>
        <v>9.0592361822500997</v>
      </c>
      <c r="AG473" s="16">
        <v>16384</v>
      </c>
      <c r="AH473" s="16">
        <v>121728</v>
      </c>
      <c r="AI473" s="16">
        <v>8086034</v>
      </c>
      <c r="AJ473" s="19">
        <f t="shared" si="355"/>
        <v>16172068</v>
      </c>
      <c r="AK473" s="16">
        <v>249296.341614</v>
      </c>
      <c r="AL473" s="19">
        <f t="shared" si="356"/>
        <v>1994370.732912</v>
      </c>
      <c r="AM473" s="16">
        <f t="shared" si="357"/>
        <v>99.466967999999994</v>
      </c>
      <c r="AN473" s="16">
        <f t="shared" si="358"/>
        <v>13107200</v>
      </c>
      <c r="AO473" s="20">
        <f t="shared" si="359"/>
        <v>8.1088574622166689</v>
      </c>
      <c r="AP473" s="20">
        <f t="shared" si="380"/>
        <v>1.3333333333333333</v>
      </c>
      <c r="AQ473" s="18">
        <f t="shared" si="360"/>
        <v>0</v>
      </c>
      <c r="AR473" s="18">
        <f t="shared" si="361"/>
        <v>5.6522428907930923E-4</v>
      </c>
      <c r="AS473" s="16">
        <f t="shared" si="362"/>
        <v>5.6522428907930923E-4</v>
      </c>
      <c r="AT473" s="16">
        <f t="shared" si="363"/>
        <v>5.6522428907930923E-4</v>
      </c>
      <c r="AU473" s="18">
        <f t="shared" si="364"/>
        <v>6.3271394900015557E-2</v>
      </c>
      <c r="AV473" s="18">
        <f t="shared" si="365"/>
        <v>1.3636816119346102E-2</v>
      </c>
      <c r="AW473" s="18">
        <f t="shared" si="366"/>
        <v>0.61907689961015555</v>
      </c>
      <c r="AX473" s="16">
        <f t="shared" si="367"/>
        <v>0.69598511062951718</v>
      </c>
      <c r="AY473" s="16">
        <v>6.9300000000000004E-4</v>
      </c>
      <c r="AZ473" s="16">
        <v>0.6895973700000001</v>
      </c>
      <c r="BA473" s="19">
        <f t="shared" si="368"/>
        <v>23.33631746031746</v>
      </c>
      <c r="BB473" s="19">
        <f t="shared" si="369"/>
        <v>23.023038763774892</v>
      </c>
      <c r="BC473" s="16">
        <f t="shared" si="370"/>
        <v>18.438053523909208</v>
      </c>
      <c r="BD473" s="16">
        <f t="shared" si="374"/>
        <v>18.438053523909208</v>
      </c>
      <c r="BE473" s="16">
        <f t="shared" si="371"/>
        <v>0.92630002772735054</v>
      </c>
    </row>
    <row r="474" spans="5:57">
      <c r="E474" s="3"/>
      <c r="F474" s="3"/>
      <c r="G474" s="5">
        <v>8192</v>
      </c>
      <c r="H474" s="5">
        <v>112985</v>
      </c>
      <c r="I474" s="5">
        <v>8451395</v>
      </c>
      <c r="J474" s="10">
        <f t="shared" si="338"/>
        <v>16902790</v>
      </c>
      <c r="K474" s="5">
        <v>904554.69311500003</v>
      </c>
      <c r="L474" s="10">
        <f t="shared" si="339"/>
        <v>7236437.5449200002</v>
      </c>
      <c r="M474" s="5">
        <f t="shared" si="340"/>
        <v>103.67644</v>
      </c>
      <c r="N474" s="5">
        <f t="shared" si="341"/>
        <v>13107200</v>
      </c>
      <c r="O474" s="11">
        <f t="shared" si="342"/>
        <v>2.3357888318770619</v>
      </c>
      <c r="P474" s="11">
        <f t="shared" si="381"/>
        <v>1.3333333333333333</v>
      </c>
      <c r="Q474" s="6">
        <f t="shared" si="343"/>
        <v>6.9363512368557888E-4</v>
      </c>
      <c r="R474" s="6">
        <f t="shared" si="344"/>
        <v>1.2468763745994162E-3</v>
      </c>
      <c r="S474" s="5">
        <f t="shared" si="345"/>
        <v>1.9405114982849951E-3</v>
      </c>
      <c r="T474" s="5">
        <f t="shared" si="346"/>
        <v>1.2468763745994162E-3</v>
      </c>
      <c r="U474" s="6">
        <f t="shared" si="347"/>
        <v>0</v>
      </c>
      <c r="V474" s="6">
        <f t="shared" si="348"/>
        <v>8.8451911617069681E-2</v>
      </c>
      <c r="W474" s="6">
        <f t="shared" si="349"/>
        <v>1.5446739007700498</v>
      </c>
      <c r="X474" s="5">
        <f t="shared" si="350"/>
        <v>1.6331258123871195</v>
      </c>
      <c r="Y474" s="5">
        <v>1.7240000000000001E-3</v>
      </c>
      <c r="Z474" s="5">
        <v>1.7112998666660921</v>
      </c>
      <c r="AA474" s="10">
        <f t="shared" si="351"/>
        <v>9.8044025522041753</v>
      </c>
      <c r="AB474" s="10">
        <f t="shared" si="352"/>
        <v>33.579756588955917</v>
      </c>
      <c r="AC474" s="5">
        <f t="shared" si="353"/>
        <v>27.675384303978177</v>
      </c>
      <c r="AD474" s="5">
        <f t="shared" si="372"/>
        <v>12.558671594257254</v>
      </c>
      <c r="AE474" s="5">
        <f t="shared" si="354"/>
        <v>4.5681096458722443</v>
      </c>
      <c r="AG474" s="5">
        <v>16384</v>
      </c>
      <c r="AH474" s="5">
        <v>161070</v>
      </c>
      <c r="AI474" s="5">
        <v>8185136</v>
      </c>
      <c r="AJ474" s="10">
        <f t="shared" si="355"/>
        <v>16370272</v>
      </c>
      <c r="AK474" s="5">
        <v>303735.97174100002</v>
      </c>
      <c r="AL474" s="10">
        <f t="shared" si="356"/>
        <v>2429887.7739280001</v>
      </c>
      <c r="AM474" s="5">
        <f t="shared" si="357"/>
        <v>101.443032</v>
      </c>
      <c r="AN474" s="5">
        <f t="shared" si="358"/>
        <v>13107200</v>
      </c>
      <c r="AO474" s="11">
        <f t="shared" si="359"/>
        <v>6.7370485895062027</v>
      </c>
      <c r="AP474" s="11">
        <f t="shared" si="380"/>
        <v>1.3333333333333333</v>
      </c>
      <c r="AQ474" s="6">
        <f t="shared" si="360"/>
        <v>0</v>
      </c>
      <c r="AR474" s="6">
        <f t="shared" si="361"/>
        <v>6.8865410372102604E-4</v>
      </c>
      <c r="AS474" s="5">
        <f t="shared" si="362"/>
        <v>6.8865410372102604E-4</v>
      </c>
      <c r="AT474" s="5">
        <f t="shared" si="363"/>
        <v>6.8865410372102604E-4</v>
      </c>
      <c r="AU474" s="6">
        <f t="shared" si="364"/>
        <v>6.4046845730098792E-2</v>
      </c>
      <c r="AV474" s="6">
        <f t="shared" si="365"/>
        <v>1.6614730760374362E-2</v>
      </c>
      <c r="AW474" s="6">
        <f t="shared" si="366"/>
        <v>0.92548869840710124</v>
      </c>
      <c r="AX474" s="5">
        <f t="shared" si="367"/>
        <v>1.0061502748975744</v>
      </c>
      <c r="AY474" s="5">
        <v>1.036E-3</v>
      </c>
      <c r="AZ474" s="5">
        <v>0.98634106666701205</v>
      </c>
      <c r="BA474" s="10">
        <f t="shared" si="368"/>
        <v>15.801420849420849</v>
      </c>
      <c r="BB474" s="10">
        <f t="shared" si="369"/>
        <v>18.763612153884171</v>
      </c>
      <c r="BC474" s="5">
        <f t="shared" si="370"/>
        <v>33.52759616592413</v>
      </c>
      <c r="BD474" s="5">
        <f t="shared" si="374"/>
        <v>33.52759616592413</v>
      </c>
      <c r="BE474" s="5">
        <f t="shared" si="371"/>
        <v>2.0083527797844281</v>
      </c>
    </row>
    <row r="475" spans="5:57">
      <c r="E475" s="3"/>
      <c r="F475" s="3"/>
      <c r="G475" s="5">
        <v>4096</v>
      </c>
      <c r="H475" s="5">
        <v>116158</v>
      </c>
      <c r="I475" s="5">
        <v>8516500</v>
      </c>
      <c r="J475" s="10">
        <f t="shared" si="338"/>
        <v>17033000</v>
      </c>
      <c r="K475" s="5">
        <v>784671.69921899994</v>
      </c>
      <c r="L475" s="10">
        <f t="shared" si="339"/>
        <v>6277373.5937519995</v>
      </c>
      <c r="M475" s="5">
        <f t="shared" si="340"/>
        <v>104.52115999999999</v>
      </c>
      <c r="N475" s="5">
        <f t="shared" si="341"/>
        <v>13107200</v>
      </c>
      <c r="O475" s="11">
        <f t="shared" si="342"/>
        <v>2.7133959363121702</v>
      </c>
      <c r="P475" s="11">
        <f t="shared" si="381"/>
        <v>1.3333333333333333</v>
      </c>
      <c r="Q475" s="6">
        <f t="shared" si="343"/>
        <v>6.9897851548392101E-4</v>
      </c>
      <c r="R475" s="6">
        <f t="shared" si="344"/>
        <v>1.0816245949746715E-3</v>
      </c>
      <c r="S475" s="5">
        <f t="shared" si="345"/>
        <v>1.7806031104585925E-3</v>
      </c>
      <c r="T475" s="5">
        <f t="shared" si="346"/>
        <v>1.0816245949746715E-3</v>
      </c>
      <c r="U475" s="6">
        <f t="shared" si="347"/>
        <v>0</v>
      </c>
      <c r="V475" s="6">
        <f t="shared" si="348"/>
        <v>7.6729148956956456E-2</v>
      </c>
      <c r="W475" s="6">
        <f t="shared" si="349"/>
        <v>2.8160731265198762</v>
      </c>
      <c r="X475" s="5">
        <f t="shared" si="350"/>
        <v>2.8928022754768326</v>
      </c>
      <c r="Y475" s="5">
        <v>3.143E-3</v>
      </c>
      <c r="Z475" s="5">
        <v>2.9993077545460261</v>
      </c>
      <c r="AA475" s="10">
        <f t="shared" si="351"/>
        <v>5.4193445752465799</v>
      </c>
      <c r="AB475" s="10">
        <f t="shared" si="352"/>
        <v>15.978042873056314</v>
      </c>
      <c r="AC475" s="5">
        <f t="shared" si="353"/>
        <v>65.58623624006772</v>
      </c>
      <c r="AD475" s="5">
        <f t="shared" si="372"/>
        <v>43.347021620789292</v>
      </c>
      <c r="AE475" s="5">
        <f t="shared" si="354"/>
        <v>3.5510020239758333</v>
      </c>
      <c r="AG475" s="5">
        <v>8192</v>
      </c>
      <c r="AH475" s="5">
        <v>1971281</v>
      </c>
      <c r="AI475" s="5">
        <v>5245210</v>
      </c>
      <c r="AJ475" s="10">
        <f t="shared" si="355"/>
        <v>10490420</v>
      </c>
      <c r="AK475" s="5">
        <v>483035.98998999997</v>
      </c>
      <c r="AL475" s="10">
        <f t="shared" si="356"/>
        <v>3864287.9199199998</v>
      </c>
      <c r="AM475" s="5">
        <f t="shared" si="357"/>
        <v>102.36814</v>
      </c>
      <c r="AN475" s="5">
        <f t="shared" si="358"/>
        <v>13107200</v>
      </c>
      <c r="AO475" s="11">
        <f t="shared" si="359"/>
        <v>2.7147097259298363</v>
      </c>
      <c r="AP475" s="11">
        <f t="shared" si="380"/>
        <v>1.3333333333333333</v>
      </c>
      <c r="AQ475" s="6">
        <f t="shared" si="360"/>
        <v>0</v>
      </c>
      <c r="AR475" s="6">
        <f t="shared" si="361"/>
        <v>1.0951772187036601E-3</v>
      </c>
      <c r="AS475" s="5">
        <f t="shared" si="362"/>
        <v>1.0951772187036601E-3</v>
      </c>
      <c r="AT475" s="5">
        <f t="shared" si="363"/>
        <v>1.0951772187036601E-3</v>
      </c>
      <c r="AU475" s="6">
        <f t="shared" si="364"/>
        <v>4.1042586915107031E-2</v>
      </c>
      <c r="AV475" s="6">
        <f t="shared" si="365"/>
        <v>2.6422662008891734E-2</v>
      </c>
      <c r="AW475" s="6">
        <f t="shared" si="366"/>
        <v>1.2408337857987102</v>
      </c>
      <c r="AX475" s="5">
        <f t="shared" si="367"/>
        <v>1.308299034722709</v>
      </c>
      <c r="AY475" s="5">
        <v>1.389E-3</v>
      </c>
      <c r="AZ475" s="5">
        <v>1.42698143332716</v>
      </c>
      <c r="BA475" s="10">
        <f t="shared" si="368"/>
        <v>7.5524982001439884</v>
      </c>
      <c r="BB475" s="10">
        <f t="shared" si="369"/>
        <v>22.256517897307415</v>
      </c>
      <c r="BC475" s="5">
        <f t="shared" si="370"/>
        <v>21.153547969498913</v>
      </c>
      <c r="BD475" s="5">
        <f t="shared" si="374"/>
        <v>21.153547969498913</v>
      </c>
      <c r="BE475" s="5">
        <f t="shared" si="371"/>
        <v>8.317024723140948</v>
      </c>
    </row>
    <row r="476" spans="5:57">
      <c r="E476" s="3"/>
      <c r="F476" s="3"/>
      <c r="G476" s="5">
        <v>4096</v>
      </c>
      <c r="H476" s="5">
        <v>683446</v>
      </c>
      <c r="I476" s="5">
        <v>7583376</v>
      </c>
      <c r="J476" s="10">
        <f t="shared" si="338"/>
        <v>15166752</v>
      </c>
      <c r="K476" s="5">
        <v>783065.929932</v>
      </c>
      <c r="L476" s="10">
        <f t="shared" si="339"/>
        <v>6264527.439456</v>
      </c>
      <c r="M476" s="5">
        <f t="shared" si="340"/>
        <v>104.669432</v>
      </c>
      <c r="N476" s="5">
        <f t="shared" si="341"/>
        <v>13107200</v>
      </c>
      <c r="O476" s="11">
        <f t="shared" si="342"/>
        <v>2.4210528482124509</v>
      </c>
      <c r="P476" s="11">
        <f t="shared" si="381"/>
        <v>1.3333333333333333</v>
      </c>
      <c r="Q476" s="6">
        <f t="shared" si="343"/>
        <v>6.2239381187534728E-4</v>
      </c>
      <c r="R476" s="6">
        <f t="shared" si="344"/>
        <v>1.0794111348022162E-3</v>
      </c>
      <c r="S476" s="5">
        <f t="shared" si="345"/>
        <v>1.7018049466775635E-3</v>
      </c>
      <c r="T476" s="5">
        <f t="shared" si="346"/>
        <v>1.0794111348022162E-3</v>
      </c>
      <c r="U476" s="6">
        <f t="shared" si="347"/>
        <v>0</v>
      </c>
      <c r="V476" s="6">
        <f t="shared" si="348"/>
        <v>7.6572128752283142E-2</v>
      </c>
      <c r="W476" s="6">
        <f t="shared" si="349"/>
        <v>2.727370854955935</v>
      </c>
      <c r="X476" s="5">
        <f t="shared" si="350"/>
        <v>2.8039429837082182</v>
      </c>
      <c r="Y476" s="5">
        <v>3.0439999999999998E-3</v>
      </c>
      <c r="Z476" s="5">
        <v>2.8873861999999999</v>
      </c>
      <c r="AA476" s="10">
        <f t="shared" si="351"/>
        <v>4.9825072273324578</v>
      </c>
      <c r="AB476" s="10">
        <f t="shared" si="352"/>
        <v>16.463935451921159</v>
      </c>
      <c r="AC476" s="5">
        <f t="shared" si="353"/>
        <v>64.539713048547426</v>
      </c>
      <c r="AD476" s="5">
        <f t="shared" si="372"/>
        <v>44.093135785888187</v>
      </c>
      <c r="AE476" s="5">
        <f t="shared" si="354"/>
        <v>2.8899222518893302</v>
      </c>
      <c r="AG476" s="5">
        <v>8192</v>
      </c>
      <c r="AH476" s="5">
        <v>112985</v>
      </c>
      <c r="AI476" s="5">
        <v>8451395</v>
      </c>
      <c r="AJ476" s="10">
        <f t="shared" si="355"/>
        <v>16902790</v>
      </c>
      <c r="AK476" s="5">
        <v>903124.08313000004</v>
      </c>
      <c r="AL476" s="10">
        <f t="shared" si="356"/>
        <v>7224992.6650400003</v>
      </c>
      <c r="AM476" s="5">
        <f t="shared" si="357"/>
        <v>103.67644</v>
      </c>
      <c r="AN476" s="5">
        <f t="shared" si="358"/>
        <v>13107200</v>
      </c>
      <c r="AO476" s="11">
        <f t="shared" si="359"/>
        <v>2.3394888802847551</v>
      </c>
      <c r="AP476" s="11">
        <f t="shared" si="380"/>
        <v>1.3333333333333333</v>
      </c>
      <c r="AQ476" s="6">
        <f t="shared" si="360"/>
        <v>0</v>
      </c>
      <c r="AR476" s="6">
        <f t="shared" si="361"/>
        <v>2.0476340107226441E-3</v>
      </c>
      <c r="AS476" s="5">
        <f t="shared" si="362"/>
        <v>2.0476340107226441E-3</v>
      </c>
      <c r="AT476" s="5">
        <f t="shared" si="363"/>
        <v>2.0476340107226441E-3</v>
      </c>
      <c r="AU476" s="6">
        <f t="shared" si="364"/>
        <v>6.6130262437805343E-2</v>
      </c>
      <c r="AV476" s="6">
        <f t="shared" si="365"/>
        <v>4.9401996735539841E-2</v>
      </c>
      <c r="AW476" s="6">
        <f t="shared" si="366"/>
        <v>1.4552327120706254</v>
      </c>
      <c r="AX476" s="5">
        <f t="shared" si="367"/>
        <v>1.5707649712439706</v>
      </c>
      <c r="AY476" s="5">
        <v>1.629E-3</v>
      </c>
      <c r="AZ476" s="5">
        <v>1.63347234546195</v>
      </c>
      <c r="BA476" s="10">
        <f t="shared" si="368"/>
        <v>10.376175567833027</v>
      </c>
      <c r="BB476" s="10">
        <f t="shared" si="369"/>
        <v>35.481854708606505</v>
      </c>
      <c r="BC476" s="5">
        <f t="shared" si="370"/>
        <v>25.698834298504856</v>
      </c>
      <c r="BD476" s="5">
        <f t="shared" si="374"/>
        <v>25.698834298504856</v>
      </c>
      <c r="BE476" s="5">
        <f t="shared" si="371"/>
        <v>3.8389002661839089</v>
      </c>
    </row>
    <row r="477" spans="5:57">
      <c r="E477" s="3"/>
      <c r="F477" s="3"/>
      <c r="G477" s="5">
        <v>4096</v>
      </c>
      <c r="H477" s="5">
        <v>35696</v>
      </c>
      <c r="I477" s="5">
        <v>8781949</v>
      </c>
      <c r="J477" s="10">
        <f t="shared" si="338"/>
        <v>17563898</v>
      </c>
      <c r="K477" s="5">
        <v>1637933.8220210001</v>
      </c>
      <c r="L477" s="10">
        <f t="shared" si="339"/>
        <v>13103470.576168001</v>
      </c>
      <c r="M477" s="5">
        <f t="shared" si="340"/>
        <v>106.097308</v>
      </c>
      <c r="N477" s="5">
        <f t="shared" si="341"/>
        <v>13107200</v>
      </c>
      <c r="O477" s="11">
        <f t="shared" si="342"/>
        <v>1.3404004609240259</v>
      </c>
      <c r="P477" s="11">
        <f t="shared" si="381"/>
        <v>1.3333333333333333</v>
      </c>
      <c r="Q477" s="6">
        <f t="shared" si="343"/>
        <v>7.2076483004467854E-4</v>
      </c>
      <c r="R477" s="6">
        <f t="shared" si="344"/>
        <v>2.2577971253482441E-3</v>
      </c>
      <c r="S477" s="5">
        <f t="shared" si="345"/>
        <v>2.9785619553929226E-3</v>
      </c>
      <c r="T477" s="5">
        <f t="shared" si="346"/>
        <v>2.2577971253482441E-3</v>
      </c>
      <c r="U477" s="6">
        <f t="shared" si="347"/>
        <v>0</v>
      </c>
      <c r="V477" s="6">
        <f t="shared" si="348"/>
        <v>0.16016541483091018</v>
      </c>
      <c r="W477" s="6">
        <f t="shared" si="349"/>
        <v>3.560634618132354</v>
      </c>
      <c r="X477" s="5">
        <f t="shared" si="350"/>
        <v>3.7208000329632642</v>
      </c>
      <c r="Y477" s="5">
        <v>3.9740000000000001E-3</v>
      </c>
      <c r="Z477" s="5">
        <v>3.7992575428588458</v>
      </c>
      <c r="AA477" s="10">
        <f t="shared" si="351"/>
        <v>4.4197025666834424</v>
      </c>
      <c r="AB477" s="10">
        <f t="shared" si="352"/>
        <v>26.378400757258177</v>
      </c>
      <c r="AC477" s="5">
        <f t="shared" si="353"/>
        <v>43.185779432605834</v>
      </c>
      <c r="AD477" s="5">
        <f t="shared" si="372"/>
        <v>25.048768107878143</v>
      </c>
      <c r="AE477" s="5">
        <f t="shared" si="354"/>
        <v>2.0650747944964065</v>
      </c>
      <c r="AG477" s="5">
        <v>4096</v>
      </c>
      <c r="AH477" s="5">
        <v>116158</v>
      </c>
      <c r="AI477" s="5">
        <v>8516500</v>
      </c>
      <c r="AJ477" s="10">
        <f t="shared" si="355"/>
        <v>17033000</v>
      </c>
      <c r="AK477" s="5">
        <v>811718.12548799999</v>
      </c>
      <c r="AL477" s="10">
        <f t="shared" si="356"/>
        <v>6493745.0039039999</v>
      </c>
      <c r="AM477" s="5">
        <f t="shared" si="357"/>
        <v>104.52115999999999</v>
      </c>
      <c r="AN477" s="5">
        <f t="shared" si="358"/>
        <v>13107200</v>
      </c>
      <c r="AO477" s="11">
        <f t="shared" si="359"/>
        <v>2.6229856561598681</v>
      </c>
      <c r="AP477" s="11">
        <f t="shared" si="380"/>
        <v>1.3333333333333333</v>
      </c>
      <c r="AQ477" s="6">
        <f t="shared" si="360"/>
        <v>0</v>
      </c>
      <c r="AR477" s="6">
        <f t="shared" si="361"/>
        <v>1.8403912285328893E-3</v>
      </c>
      <c r="AS477" s="5">
        <f t="shared" si="362"/>
        <v>1.8403912285328893E-3</v>
      </c>
      <c r="AT477" s="5">
        <f t="shared" si="363"/>
        <v>1.8403912285328893E-3</v>
      </c>
      <c r="AU477" s="6">
        <f t="shared" si="364"/>
        <v>6.6639694399749302E-2</v>
      </c>
      <c r="AV477" s="6">
        <f t="shared" si="365"/>
        <v>4.440197857038481E-2</v>
      </c>
      <c r="AW477" s="6">
        <f t="shared" si="366"/>
        <v>2.4396811152025033</v>
      </c>
      <c r="AX477" s="5">
        <f t="shared" si="367"/>
        <v>2.5507227881726373</v>
      </c>
      <c r="AY477" s="5">
        <v>2.7309999999999999E-3</v>
      </c>
      <c r="AZ477" s="5">
        <v>2.6209407000000002</v>
      </c>
      <c r="BA477" s="10">
        <f t="shared" si="368"/>
        <v>6.2369095569388504</v>
      </c>
      <c r="BB477" s="10">
        <f t="shared" si="369"/>
        <v>19.022321505394359</v>
      </c>
      <c r="BC477" s="5">
        <f t="shared" si="370"/>
        <v>32.611086468953154</v>
      </c>
      <c r="BD477" s="5">
        <f t="shared" si="374"/>
        <v>32.611086468953154</v>
      </c>
      <c r="BE477" s="5">
        <f t="shared" si="371"/>
        <v>2.6791110469368085</v>
      </c>
    </row>
    <row r="478" spans="5:57">
      <c r="E478" s="3"/>
      <c r="F478" s="3"/>
      <c r="G478" s="5">
        <v>2048</v>
      </c>
      <c r="H478" s="5">
        <v>56814</v>
      </c>
      <c r="I478" s="5">
        <v>8767466</v>
      </c>
      <c r="J478" s="10">
        <f t="shared" si="338"/>
        <v>17534932</v>
      </c>
      <c r="K478" s="5">
        <v>1575011.4467770001</v>
      </c>
      <c r="L478" s="10">
        <f t="shared" si="339"/>
        <v>12600091.574216001</v>
      </c>
      <c r="M478" s="5">
        <f t="shared" si="340"/>
        <v>106.345872</v>
      </c>
      <c r="N478" s="5">
        <f t="shared" si="341"/>
        <v>13107200</v>
      </c>
      <c r="O478" s="11">
        <f t="shared" si="342"/>
        <v>1.3916511556060698</v>
      </c>
      <c r="P478" s="11">
        <f t="shared" si="381"/>
        <v>1.3333333333333333</v>
      </c>
      <c r="Q478" s="6">
        <f t="shared" si="343"/>
        <v>7.195761603047908E-4</v>
      </c>
      <c r="R478" s="6">
        <f t="shared" si="344"/>
        <v>2.1710622670554373E-3</v>
      </c>
      <c r="S478" s="5">
        <f t="shared" si="345"/>
        <v>2.890638427360228E-3</v>
      </c>
      <c r="T478" s="5">
        <f t="shared" si="346"/>
        <v>2.1710622670554373E-3</v>
      </c>
      <c r="U478" s="6">
        <f t="shared" si="347"/>
        <v>0</v>
      </c>
      <c r="V478" s="6">
        <f t="shared" si="348"/>
        <v>0.1540125482146836</v>
      </c>
      <c r="W478" s="6">
        <f t="shared" si="349"/>
        <v>7.9841004232957742</v>
      </c>
      <c r="X478" s="5">
        <f t="shared" si="350"/>
        <v>8.1381129715104574</v>
      </c>
      <c r="Y478" s="5">
        <v>8.9110000000000005E-3</v>
      </c>
      <c r="Z478" s="5">
        <v>8.4130421812500007</v>
      </c>
      <c r="AA478" s="10">
        <f t="shared" si="351"/>
        <v>1.9677849848501852</v>
      </c>
      <c r="AB478" s="10">
        <f t="shared" si="352"/>
        <v>11.311943956203343</v>
      </c>
      <c r="AC478" s="5">
        <f t="shared" si="353"/>
        <v>75.63615456115545</v>
      </c>
      <c r="AD478" s="5">
        <f t="shared" si="372"/>
        <v>67.561009680616905</v>
      </c>
      <c r="AE478" s="5">
        <f t="shared" si="354"/>
        <v>3.2678929193089417</v>
      </c>
      <c r="AG478" s="5">
        <v>4096</v>
      </c>
      <c r="AH478" s="5">
        <v>683446</v>
      </c>
      <c r="AI478" s="5">
        <v>7583376</v>
      </c>
      <c r="AJ478" s="10">
        <f t="shared" si="355"/>
        <v>15166752</v>
      </c>
      <c r="AK478" s="5">
        <v>722109.77124000003</v>
      </c>
      <c r="AL478" s="10">
        <f t="shared" si="356"/>
        <v>5776878.1699200002</v>
      </c>
      <c r="AM478" s="5">
        <f t="shared" si="357"/>
        <v>104.669432</v>
      </c>
      <c r="AN478" s="5">
        <f t="shared" si="358"/>
        <v>13107200</v>
      </c>
      <c r="AO478" s="11">
        <f t="shared" si="359"/>
        <v>2.6254235512482746</v>
      </c>
      <c r="AP478" s="11">
        <f t="shared" si="380"/>
        <v>1.3333333333333333</v>
      </c>
      <c r="AQ478" s="6">
        <f t="shared" si="360"/>
        <v>0</v>
      </c>
      <c r="AR478" s="6">
        <f t="shared" si="361"/>
        <v>1.6372241142564384E-3</v>
      </c>
      <c r="AS478" s="5">
        <f t="shared" si="362"/>
        <v>1.6372241142564384E-3</v>
      </c>
      <c r="AT478" s="5">
        <f t="shared" si="363"/>
        <v>1.6372241142564384E-3</v>
      </c>
      <c r="AU478" s="6">
        <f t="shared" si="364"/>
        <v>5.9338209259483736E-2</v>
      </c>
      <c r="AV478" s="6">
        <f t="shared" si="365"/>
        <v>3.9500291519039096E-2</v>
      </c>
      <c r="AW478" s="6">
        <f t="shared" si="366"/>
        <v>2.6112002562200356</v>
      </c>
      <c r="AX478" s="5">
        <f t="shared" si="367"/>
        <v>2.7100387569985585</v>
      </c>
      <c r="AY478" s="5">
        <v>2.9229999999999998E-3</v>
      </c>
      <c r="AZ478" s="5">
        <v>2.7861159099999999</v>
      </c>
      <c r="BA478" s="10">
        <f t="shared" si="368"/>
        <v>5.1887622305850156</v>
      </c>
      <c r="BB478" s="10">
        <f t="shared" si="369"/>
        <v>15.810819486609649</v>
      </c>
      <c r="BC478" s="5">
        <f t="shared" si="370"/>
        <v>43.988227360368164</v>
      </c>
      <c r="BD478" s="5">
        <f t="shared" si="374"/>
        <v>43.988227360368164</v>
      </c>
      <c r="BE478" s="5">
        <f t="shared" si="371"/>
        <v>2.7305810475574028</v>
      </c>
    </row>
    <row r="479" spans="5:57">
      <c r="E479" s="3"/>
      <c r="F479" s="3"/>
      <c r="G479" s="5">
        <v>256</v>
      </c>
      <c r="H479" s="5">
        <v>2394385</v>
      </c>
      <c r="I479" s="5">
        <v>5021410</v>
      </c>
      <c r="J479" s="10">
        <f t="shared" si="338"/>
        <v>10042820</v>
      </c>
      <c r="K479" s="5">
        <v>1653878.3476559999</v>
      </c>
      <c r="L479" s="10">
        <f t="shared" si="339"/>
        <v>13231026.781248</v>
      </c>
      <c r="M479" s="5">
        <f t="shared" si="340"/>
        <v>108.14462</v>
      </c>
      <c r="N479" s="5">
        <f t="shared" si="341"/>
        <v>13107200</v>
      </c>
      <c r="O479" s="11">
        <f t="shared" si="342"/>
        <v>0.75903557343209638</v>
      </c>
      <c r="P479" s="11">
        <f t="shared" si="381"/>
        <v>1.3333333333333333</v>
      </c>
      <c r="Q479" s="6">
        <f t="shared" si="343"/>
        <v>4.1212442992263437E-4</v>
      </c>
      <c r="R479" s="6">
        <f t="shared" si="344"/>
        <v>2.2797757325787394E-3</v>
      </c>
      <c r="S479" s="5">
        <f t="shared" si="345"/>
        <v>2.6919001625013736E-3</v>
      </c>
      <c r="T479" s="5">
        <f t="shared" si="346"/>
        <v>2.2797757325787394E-3</v>
      </c>
      <c r="U479" s="6">
        <f t="shared" si="347"/>
        <v>0</v>
      </c>
      <c r="V479" s="6">
        <f t="shared" si="348"/>
        <v>0.1617245508156967</v>
      </c>
      <c r="W479" s="6">
        <f t="shared" si="349"/>
        <v>39.280770582169232</v>
      </c>
      <c r="X479" s="5">
        <f t="shared" si="350"/>
        <v>39.442495132984931</v>
      </c>
      <c r="Y479" s="5">
        <v>4.3840999999999998E-2</v>
      </c>
      <c r="Z479" s="5">
        <v>40.285494899999996</v>
      </c>
      <c r="AA479" s="10">
        <f t="shared" si="351"/>
        <v>0.22907369813644765</v>
      </c>
      <c r="AB479" s="10">
        <f t="shared" si="352"/>
        <v>2.4143658732689492</v>
      </c>
      <c r="AC479" s="5">
        <f t="shared" si="353"/>
        <v>94.799900247305629</v>
      </c>
      <c r="AD479" s="5">
        <f t="shared" si="372"/>
        <v>93.859856840625511</v>
      </c>
      <c r="AE479" s="5">
        <f t="shared" si="354"/>
        <v>2.0925640087272841</v>
      </c>
      <c r="AG479" s="5">
        <v>4096</v>
      </c>
      <c r="AH479" s="5">
        <v>685230</v>
      </c>
      <c r="AI479" s="5">
        <v>7600595</v>
      </c>
      <c r="AJ479" s="10">
        <f t="shared" si="355"/>
        <v>15201190</v>
      </c>
      <c r="AK479" s="5">
        <v>746801.27416999999</v>
      </c>
      <c r="AL479" s="10">
        <f t="shared" si="356"/>
        <v>5974410.1933599999</v>
      </c>
      <c r="AM479" s="5">
        <f t="shared" si="357"/>
        <v>104.91173999999999</v>
      </c>
      <c r="AN479" s="5">
        <f t="shared" si="358"/>
        <v>13107200</v>
      </c>
      <c r="AO479" s="11">
        <f t="shared" si="359"/>
        <v>2.5443833797844522</v>
      </c>
      <c r="AP479" s="11">
        <f t="shared" si="380"/>
        <v>1.3333333333333333</v>
      </c>
      <c r="AQ479" s="6">
        <f t="shared" si="360"/>
        <v>0</v>
      </c>
      <c r="AR479" s="6">
        <f t="shared" si="361"/>
        <v>1.6932066332920291E-3</v>
      </c>
      <c r="AS479" s="5">
        <f t="shared" si="362"/>
        <v>1.6932066332920291E-3</v>
      </c>
      <c r="AT479" s="5">
        <f t="shared" si="363"/>
        <v>1.6932066332920291E-3</v>
      </c>
      <c r="AU479" s="6">
        <f t="shared" si="364"/>
        <v>5.9472944056392009E-2</v>
      </c>
      <c r="AV479" s="6">
        <f t="shared" si="365"/>
        <v>4.0850947060098175E-2</v>
      </c>
      <c r="AW479" s="6">
        <f t="shared" si="366"/>
        <v>2.661226672350149</v>
      </c>
      <c r="AX479" s="5">
        <f t="shared" si="367"/>
        <v>2.7615505634666393</v>
      </c>
      <c r="AY479" s="5">
        <v>2.9789999999999999E-3</v>
      </c>
      <c r="AZ479" s="5">
        <v>2.862087790910445</v>
      </c>
      <c r="BA479" s="10">
        <f t="shared" si="368"/>
        <v>5.102782813024505</v>
      </c>
      <c r="BB479" s="10">
        <f t="shared" si="369"/>
        <v>16.044068998616986</v>
      </c>
      <c r="BC479" s="5">
        <f t="shared" si="370"/>
        <v>43.161912276199089</v>
      </c>
      <c r="BD479" s="5">
        <f t="shared" si="374"/>
        <v>43.161912276199089</v>
      </c>
      <c r="BE479" s="5">
        <f t="shared" si="371"/>
        <v>3.5127233959453164</v>
      </c>
    </row>
    <row r="480" spans="5:57">
      <c r="E480" s="3"/>
      <c r="F480" s="3"/>
      <c r="G480" s="5">
        <v>8192</v>
      </c>
      <c r="H480" s="5">
        <v>133123</v>
      </c>
      <c r="I480" s="5">
        <v>8884839</v>
      </c>
      <c r="J480" s="10">
        <f t="shared" si="338"/>
        <v>17769678</v>
      </c>
      <c r="K480" s="5">
        <v>1005519.6372070001</v>
      </c>
      <c r="L480" s="10">
        <f t="shared" si="339"/>
        <v>8044157.0976560004</v>
      </c>
      <c r="M480" s="5">
        <f t="shared" si="340"/>
        <v>109.280528</v>
      </c>
      <c r="N480" s="5">
        <f t="shared" si="341"/>
        <v>13107200</v>
      </c>
      <c r="O480" s="11">
        <f t="shared" si="342"/>
        <v>2.2090167787968653</v>
      </c>
      <c r="P480" s="11">
        <f t="shared" si="381"/>
        <v>1.3333333333333333</v>
      </c>
      <c r="Q480" s="6">
        <f t="shared" si="343"/>
        <v>7.2920936705614338E-4</v>
      </c>
      <c r="R480" s="6">
        <f t="shared" si="344"/>
        <v>1.3860507157523404E-3</v>
      </c>
      <c r="S480" s="5">
        <f t="shared" si="345"/>
        <v>2.1152600828084839E-3</v>
      </c>
      <c r="T480" s="5">
        <f t="shared" si="346"/>
        <v>1.3860507157523404E-3</v>
      </c>
      <c r="U480" s="6">
        <f t="shared" si="347"/>
        <v>0</v>
      </c>
      <c r="V480" s="6">
        <f t="shared" si="348"/>
        <v>9.8324772129786728E-2</v>
      </c>
      <c r="W480" s="6">
        <f t="shared" si="349"/>
        <v>1.7839012392303768</v>
      </c>
      <c r="X480" s="5">
        <f t="shared" si="350"/>
        <v>1.8822260113601634</v>
      </c>
      <c r="Y480" s="5">
        <v>1.9910000000000001E-3</v>
      </c>
      <c r="Z480" s="5">
        <v>1.9805007933339971</v>
      </c>
      <c r="AA480" s="10">
        <f t="shared" si="351"/>
        <v>8.9250015067805126</v>
      </c>
      <c r="AB480" s="10">
        <f t="shared" si="352"/>
        <v>32.322077740456052</v>
      </c>
      <c r="AC480" s="5">
        <f t="shared" si="353"/>
        <v>30.384193081248601</v>
      </c>
      <c r="AD480" s="5">
        <f t="shared" si="372"/>
        <v>6.2410890411091788</v>
      </c>
      <c r="AE480" s="5">
        <f t="shared" si="354"/>
        <v>4.9621177787258945</v>
      </c>
      <c r="AG480" s="5">
        <v>4096</v>
      </c>
      <c r="AH480" s="5">
        <v>35696</v>
      </c>
      <c r="AI480" s="5">
        <v>8781949</v>
      </c>
      <c r="AJ480" s="10">
        <f t="shared" si="355"/>
        <v>17563898</v>
      </c>
      <c r="AK480" s="5">
        <v>1635548.7282710001</v>
      </c>
      <c r="AL480" s="10">
        <f t="shared" si="356"/>
        <v>13084389.826168001</v>
      </c>
      <c r="AM480" s="5">
        <f t="shared" si="357"/>
        <v>106.097308</v>
      </c>
      <c r="AN480" s="5">
        <f t="shared" si="358"/>
        <v>13107200</v>
      </c>
      <c r="AO480" s="11">
        <f t="shared" si="359"/>
        <v>1.3423551448209874</v>
      </c>
      <c r="AP480" s="11">
        <f t="shared" si="380"/>
        <v>1.3333333333333333</v>
      </c>
      <c r="AQ480" s="6">
        <f t="shared" si="360"/>
        <v>0</v>
      </c>
      <c r="AR480" s="6">
        <f t="shared" si="361"/>
        <v>3.7082448190231638E-3</v>
      </c>
      <c r="AS480" s="5">
        <f t="shared" si="362"/>
        <v>3.7082448190231638E-3</v>
      </c>
      <c r="AT480" s="5">
        <f t="shared" si="363"/>
        <v>3.7082448190231638E-3</v>
      </c>
      <c r="AU480" s="6">
        <f t="shared" si="364"/>
        <v>6.8716773039885395E-2</v>
      </c>
      <c r="AV480" s="6">
        <f t="shared" si="365"/>
        <v>8.9466524527648583E-2</v>
      </c>
      <c r="AW480" s="6">
        <f t="shared" si="366"/>
        <v>3.646568404341493</v>
      </c>
      <c r="AX480" s="5">
        <f t="shared" si="367"/>
        <v>3.8047517019090269</v>
      </c>
      <c r="AY480" s="5">
        <v>4.0819999999999997E-3</v>
      </c>
      <c r="AZ480" s="5">
        <v>3.9042425066653057</v>
      </c>
      <c r="BA480" s="10">
        <f t="shared" si="368"/>
        <v>4.3027677609015189</v>
      </c>
      <c r="BB480" s="10">
        <f t="shared" si="369"/>
        <v>25.643096180633027</v>
      </c>
      <c r="BC480" s="5">
        <f t="shared" si="370"/>
        <v>9.156177877923465</v>
      </c>
      <c r="BD480" s="5">
        <f t="shared" si="374"/>
        <v>9.156177877923465</v>
      </c>
      <c r="BE480" s="5">
        <f t="shared" si="371"/>
        <v>2.5482742064927715</v>
      </c>
    </row>
    <row r="481" spans="5:57">
      <c r="E481" s="3"/>
      <c r="F481" s="3"/>
      <c r="G481" s="5">
        <v>8192</v>
      </c>
      <c r="H481" s="5">
        <v>153746</v>
      </c>
      <c r="I481" s="5">
        <v>8943728</v>
      </c>
      <c r="J481" s="10">
        <f t="shared" si="338"/>
        <v>17887456</v>
      </c>
      <c r="K481" s="5">
        <v>955883.12890600006</v>
      </c>
      <c r="L481" s="10">
        <f t="shared" si="339"/>
        <v>7647065.0312480005</v>
      </c>
      <c r="M481" s="5">
        <f t="shared" si="340"/>
        <v>110.39965599999999</v>
      </c>
      <c r="N481" s="5">
        <f t="shared" si="341"/>
        <v>13107200</v>
      </c>
      <c r="O481" s="11">
        <f t="shared" si="342"/>
        <v>2.3391269626852864</v>
      </c>
      <c r="P481" s="11">
        <f t="shared" si="381"/>
        <v>1.3333333333333333</v>
      </c>
      <c r="Q481" s="6">
        <f t="shared" si="343"/>
        <v>7.3404259030493489E-4</v>
      </c>
      <c r="R481" s="6">
        <f t="shared" si="344"/>
        <v>1.3176296573141899E-3</v>
      </c>
      <c r="S481" s="5">
        <f t="shared" si="345"/>
        <v>2.0516722476191249E-3</v>
      </c>
      <c r="T481" s="5">
        <f t="shared" si="346"/>
        <v>1.3176296573141899E-3</v>
      </c>
      <c r="U481" s="6">
        <f t="shared" si="347"/>
        <v>0</v>
      </c>
      <c r="V481" s="6">
        <f t="shared" si="348"/>
        <v>9.3471064467179066E-2</v>
      </c>
      <c r="W481" s="6">
        <f t="shared" si="349"/>
        <v>1.4228202751872616</v>
      </c>
      <c r="X481" s="5">
        <f t="shared" si="350"/>
        <v>1.5162913396544406</v>
      </c>
      <c r="Y481" s="5">
        <v>1.588E-3</v>
      </c>
      <c r="Z481" s="5">
        <v>1.5680778181825401</v>
      </c>
      <c r="AA481" s="10">
        <f t="shared" si="351"/>
        <v>11.264141057934509</v>
      </c>
      <c r="AB481" s="10">
        <f t="shared" si="352"/>
        <v>38.524257084372792</v>
      </c>
      <c r="AC481" s="5">
        <f t="shared" si="353"/>
        <v>17.025840219509451</v>
      </c>
      <c r="AD481" s="5">
        <f t="shared" si="372"/>
        <v>29.19850425813129</v>
      </c>
      <c r="AE481" s="5">
        <f t="shared" si="354"/>
        <v>3.3025451879755501</v>
      </c>
      <c r="AG481" s="5">
        <v>2048</v>
      </c>
      <c r="AH481" s="5">
        <v>56814</v>
      </c>
      <c r="AI481" s="5">
        <v>8767466</v>
      </c>
      <c r="AJ481" s="10">
        <f t="shared" si="355"/>
        <v>17534932</v>
      </c>
      <c r="AK481" s="5">
        <v>1573421.8237300001</v>
      </c>
      <c r="AL481" s="10">
        <f t="shared" si="356"/>
        <v>12587374.58984</v>
      </c>
      <c r="AM481" s="5">
        <f t="shared" si="357"/>
        <v>106.345872</v>
      </c>
      <c r="AN481" s="5">
        <f t="shared" si="358"/>
        <v>13107200</v>
      </c>
      <c r="AO481" s="11">
        <f t="shared" si="359"/>
        <v>1.3930571363271782</v>
      </c>
      <c r="AP481" s="11">
        <f t="shared" si="380"/>
        <v>1.3333333333333333</v>
      </c>
      <c r="AQ481" s="6">
        <f t="shared" si="360"/>
        <v>0</v>
      </c>
      <c r="AR481" s="6">
        <f t="shared" si="361"/>
        <v>3.5673858107258967E-3</v>
      </c>
      <c r="AS481" s="5">
        <f t="shared" si="362"/>
        <v>3.5673858107258967E-3</v>
      </c>
      <c r="AT481" s="5">
        <f t="shared" si="363"/>
        <v>3.5673858107258967E-3</v>
      </c>
      <c r="AU481" s="6">
        <f t="shared" si="364"/>
        <v>6.8603446826770664E-2</v>
      </c>
      <c r="AV481" s="6">
        <f t="shared" si="365"/>
        <v>8.6068106533205749E-2</v>
      </c>
      <c r="AW481" s="6">
        <f t="shared" si="366"/>
        <v>7.8103742183139833</v>
      </c>
      <c r="AX481" s="5">
        <f t="shared" si="367"/>
        <v>7.9650457716739593</v>
      </c>
      <c r="AY481" s="5">
        <v>8.7430000000000008E-3</v>
      </c>
      <c r="AZ481" s="5">
        <v>8.1098975124999999</v>
      </c>
      <c r="BA481" s="10">
        <f t="shared" si="368"/>
        <v>2.0055967059361772</v>
      </c>
      <c r="BB481" s="10">
        <f t="shared" si="369"/>
        <v>11.517670904577376</v>
      </c>
      <c r="BC481" s="5">
        <f t="shared" si="370"/>
        <v>59.197234236235886</v>
      </c>
      <c r="BD481" s="5">
        <f t="shared" si="374"/>
        <v>59.197234236235886</v>
      </c>
      <c r="BE481" s="5">
        <f t="shared" si="371"/>
        <v>1.786110621037772</v>
      </c>
    </row>
    <row r="482" spans="5:57">
      <c r="E482" s="3"/>
      <c r="F482" s="3"/>
      <c r="G482" s="5">
        <v>2048</v>
      </c>
      <c r="H482" s="5">
        <v>16783</v>
      </c>
      <c r="I482" s="5">
        <v>9307069</v>
      </c>
      <c r="J482" s="10">
        <f t="shared" si="338"/>
        <v>18614138</v>
      </c>
      <c r="K482" s="5">
        <v>1008958.088867</v>
      </c>
      <c r="L482" s="10">
        <f t="shared" si="339"/>
        <v>8071664.7109359996</v>
      </c>
      <c r="M482" s="5">
        <f t="shared" si="340"/>
        <v>112.020488</v>
      </c>
      <c r="N482" s="5">
        <f t="shared" si="341"/>
        <v>13107200</v>
      </c>
      <c r="O482" s="11">
        <f t="shared" si="342"/>
        <v>2.3061089213456047</v>
      </c>
      <c r="P482" s="11">
        <f t="shared" si="381"/>
        <v>1.3333333333333333</v>
      </c>
      <c r="Q482" s="6">
        <f t="shared" si="343"/>
        <v>7.6386323878664013E-4</v>
      </c>
      <c r="R482" s="6">
        <f t="shared" si="344"/>
        <v>1.3907904226740876E-3</v>
      </c>
      <c r="S482" s="5">
        <f t="shared" si="345"/>
        <v>2.1546536614607276E-3</v>
      </c>
      <c r="T482" s="5">
        <f t="shared" si="346"/>
        <v>1.3907904226740876E-3</v>
      </c>
      <c r="U482" s="6">
        <f t="shared" si="347"/>
        <v>0</v>
      </c>
      <c r="V482" s="6">
        <f t="shared" si="348"/>
        <v>9.8661001243012067E-2</v>
      </c>
      <c r="W482" s="6">
        <f t="shared" si="349"/>
        <v>7.2449148269295955</v>
      </c>
      <c r="X482" s="5">
        <f t="shared" si="350"/>
        <v>7.3435758281726073</v>
      </c>
      <c r="Y482" s="5">
        <v>8.0859999999999994E-3</v>
      </c>
      <c r="Z482" s="5">
        <v>7.5822999571417018</v>
      </c>
      <c r="AA482" s="10">
        <f t="shared" si="351"/>
        <v>2.3020205293099183</v>
      </c>
      <c r="AB482" s="10">
        <f t="shared" si="352"/>
        <v>7.9858171762908734</v>
      </c>
      <c r="AC482" s="5">
        <f t="shared" si="353"/>
        <v>82.800019506875003</v>
      </c>
      <c r="AD482" s="5">
        <f t="shared" si="372"/>
        <v>73.353281456087956</v>
      </c>
      <c r="AE482" s="5">
        <f t="shared" si="354"/>
        <v>3.1484395278274673</v>
      </c>
      <c r="AG482" s="5">
        <v>256</v>
      </c>
      <c r="AH482" s="5">
        <v>2394385</v>
      </c>
      <c r="AI482" s="5">
        <v>5021410</v>
      </c>
      <c r="AJ482" s="10">
        <f t="shared" si="355"/>
        <v>10042820</v>
      </c>
      <c r="AK482" s="5">
        <v>1659371.8125</v>
      </c>
      <c r="AL482" s="10">
        <f t="shared" si="356"/>
        <v>13274974.5</v>
      </c>
      <c r="AM482" s="5">
        <f t="shared" si="357"/>
        <v>108.14462</v>
      </c>
      <c r="AN482" s="5">
        <f t="shared" si="358"/>
        <v>13107200</v>
      </c>
      <c r="AO482" s="11">
        <f t="shared" si="359"/>
        <v>0.75652273381014778</v>
      </c>
      <c r="AP482" s="11">
        <f t="shared" si="380"/>
        <v>1.3333333333333333</v>
      </c>
      <c r="AQ482" s="6">
        <f t="shared" si="360"/>
        <v>0</v>
      </c>
      <c r="AR482" s="6">
        <f t="shared" si="361"/>
        <v>3.7622583908222327E-3</v>
      </c>
      <c r="AS482" s="5">
        <f t="shared" si="362"/>
        <v>3.7622583908222327E-3</v>
      </c>
      <c r="AT482" s="5">
        <f t="shared" si="363"/>
        <v>3.7622583908222327E-3</v>
      </c>
      <c r="AU482" s="6">
        <f t="shared" si="364"/>
        <v>3.9291402319714099E-2</v>
      </c>
      <c r="AV482" s="6">
        <f t="shared" si="365"/>
        <v>9.0769676499006358E-2</v>
      </c>
      <c r="AW482" s="6">
        <f t="shared" si="366"/>
        <v>39.742414299937373</v>
      </c>
      <c r="AX482" s="5">
        <f t="shared" si="367"/>
        <v>39.872475378756093</v>
      </c>
      <c r="AY482" s="5">
        <v>4.4488E-2</v>
      </c>
      <c r="AZ482" s="5">
        <v>40.785609777787663</v>
      </c>
      <c r="BA482" s="10">
        <f t="shared" si="368"/>
        <v>0.22574222262183061</v>
      </c>
      <c r="BB482" s="10">
        <f t="shared" si="369"/>
        <v>2.3871559971228193</v>
      </c>
      <c r="BC482" s="5">
        <f t="shared" si="370"/>
        <v>91.543206278497053</v>
      </c>
      <c r="BD482" s="5">
        <f t="shared" si="374"/>
        <v>91.543206278497053</v>
      </c>
      <c r="BE482" s="5">
        <f t="shared" si="371"/>
        <v>2.2388641582327744</v>
      </c>
    </row>
    <row r="483" spans="5:57">
      <c r="E483" s="3"/>
      <c r="F483" s="3"/>
      <c r="G483" s="5">
        <v>8192</v>
      </c>
      <c r="H483" s="5">
        <v>19242</v>
      </c>
      <c r="I483" s="5">
        <v>9323414</v>
      </c>
      <c r="J483" s="10">
        <f t="shared" si="338"/>
        <v>18646828</v>
      </c>
      <c r="K483" s="5">
        <v>1563380.048706</v>
      </c>
      <c r="L483" s="10">
        <f t="shared" si="339"/>
        <v>12507040.389648</v>
      </c>
      <c r="M483" s="5">
        <f t="shared" si="340"/>
        <v>112.26580800000001</v>
      </c>
      <c r="N483" s="5">
        <f t="shared" si="341"/>
        <v>13107200</v>
      </c>
      <c r="O483" s="11">
        <f t="shared" si="342"/>
        <v>1.490906514976466</v>
      </c>
      <c r="P483" s="11">
        <f t="shared" si="381"/>
        <v>1.3333333333333333</v>
      </c>
      <c r="Q483" s="6">
        <f t="shared" si="343"/>
        <v>7.652047292857401E-4</v>
      </c>
      <c r="R483" s="6">
        <f t="shared" si="344"/>
        <v>2.1550290569370442E-3</v>
      </c>
      <c r="S483" s="5">
        <f t="shared" si="345"/>
        <v>2.9202337862227843E-3</v>
      </c>
      <c r="T483" s="5">
        <f t="shared" si="346"/>
        <v>2.1550290569370442E-3</v>
      </c>
      <c r="U483" s="6">
        <f t="shared" si="347"/>
        <v>0</v>
      </c>
      <c r="V483" s="6">
        <f t="shared" si="348"/>
        <v>0.15287517155632352</v>
      </c>
      <c r="W483" s="6">
        <f t="shared" si="349"/>
        <v>2.0598638618737497</v>
      </c>
      <c r="X483" s="5">
        <f t="shared" si="350"/>
        <v>2.2127390334300734</v>
      </c>
      <c r="Y483" s="5">
        <v>2.2989999999999998E-3</v>
      </c>
      <c r="Z483" s="5">
        <v>2.2707223000000001</v>
      </c>
      <c r="AA483" s="10">
        <f t="shared" si="351"/>
        <v>8.1108429752066122</v>
      </c>
      <c r="AB483" s="10">
        <f t="shared" si="352"/>
        <v>43.521671647317973</v>
      </c>
      <c r="AC483" s="5">
        <f t="shared" si="353"/>
        <v>6.2623289718553989</v>
      </c>
      <c r="AD483" s="5">
        <f t="shared" si="372"/>
        <v>27.021913276328164</v>
      </c>
      <c r="AE483" s="5">
        <f t="shared" si="354"/>
        <v>2.5535164106120196</v>
      </c>
      <c r="AG483" s="5">
        <v>8192</v>
      </c>
      <c r="AH483" s="5">
        <v>133123</v>
      </c>
      <c r="AI483" s="5">
        <v>8884839</v>
      </c>
      <c r="AJ483" s="10">
        <f t="shared" si="355"/>
        <v>17769678</v>
      </c>
      <c r="AK483" s="5">
        <v>1004833.215454</v>
      </c>
      <c r="AL483" s="10">
        <f t="shared" si="356"/>
        <v>8038665.7236320004</v>
      </c>
      <c r="AM483" s="5">
        <f t="shared" si="357"/>
        <v>109.280528</v>
      </c>
      <c r="AN483" s="5">
        <f t="shared" si="358"/>
        <v>13107200</v>
      </c>
      <c r="AO483" s="11">
        <f t="shared" si="359"/>
        <v>2.2105258025297472</v>
      </c>
      <c r="AP483" s="11">
        <f t="shared" si="380"/>
        <v>1.3333333333333333</v>
      </c>
      <c r="AQ483" s="6">
        <f t="shared" si="360"/>
        <v>0</v>
      </c>
      <c r="AR483" s="6">
        <f t="shared" si="361"/>
        <v>2.2782369615662592E-3</v>
      </c>
      <c r="AS483" s="5">
        <f t="shared" si="362"/>
        <v>2.2782369615662592E-3</v>
      </c>
      <c r="AT483" s="5">
        <f t="shared" si="363"/>
        <v>2.2782369615662592E-3</v>
      </c>
      <c r="AU483" s="6">
        <f t="shared" si="364"/>
        <v>6.9521864116828994E-2</v>
      </c>
      <c r="AV483" s="6">
        <f t="shared" si="365"/>
        <v>5.4965611212114004E-2</v>
      </c>
      <c r="AW483" s="6">
        <f t="shared" si="366"/>
        <v>1.7080447792995923</v>
      </c>
      <c r="AX483" s="5">
        <f t="shared" si="367"/>
        <v>1.8325322546285352</v>
      </c>
      <c r="AY483" s="5">
        <v>1.9120000000000001E-3</v>
      </c>
      <c r="AZ483" s="5">
        <v>1.9077936</v>
      </c>
      <c r="BA483" s="10">
        <f t="shared" si="368"/>
        <v>9.2937646443514641</v>
      </c>
      <c r="BB483" s="10">
        <f t="shared" si="369"/>
        <v>33.634584617707112</v>
      </c>
      <c r="BC483" s="5">
        <f t="shared" si="370"/>
        <v>19.154652801582593</v>
      </c>
      <c r="BD483" s="5">
        <f t="shared" si="374"/>
        <v>19.154652801582593</v>
      </c>
      <c r="BE483" s="5">
        <f t="shared" si="371"/>
        <v>3.9449417049865767</v>
      </c>
    </row>
    <row r="484" spans="5:57">
      <c r="E484" s="3"/>
      <c r="F484" s="3"/>
      <c r="G484" s="5">
        <v>8192</v>
      </c>
      <c r="H484" s="5">
        <v>97578</v>
      </c>
      <c r="I484" s="5">
        <v>9753570</v>
      </c>
      <c r="J484" s="10">
        <f t="shared" ref="J484:J547" si="382">2*I484</f>
        <v>19507140</v>
      </c>
      <c r="K484" s="5">
        <v>1534001.283691</v>
      </c>
      <c r="L484" s="10">
        <f t="shared" ref="L484:L547" si="383">K484*8</f>
        <v>12272010.269528</v>
      </c>
      <c r="M484" s="5">
        <f t="shared" ref="M484:M547" si="384">((I484+2*H484)*8+(H484+I484)*4)/1000000</f>
        <v>118.9944</v>
      </c>
      <c r="N484" s="5">
        <f t="shared" ref="N484:N547" si="385">100*2^20/8</f>
        <v>13107200</v>
      </c>
      <c r="O484" s="11">
        <f t="shared" ref="O484:O547" si="386">J484/L484</f>
        <v>1.5895635329149929</v>
      </c>
      <c r="P484" s="11">
        <f t="shared" si="381"/>
        <v>1.3333333333333333</v>
      </c>
      <c r="Q484" s="6">
        <f t="shared" ref="Q484:Q547" si="387">$B$31*J484</f>
        <v>8.0050911516098245E-4</v>
      </c>
      <c r="R484" s="6">
        <f t="shared" ref="R484:R547" si="388">$C$31*L484</f>
        <v>2.1145321270212162E-3</v>
      </c>
      <c r="S484" s="5">
        <f t="shared" ref="S484:S547" si="389">Q484+R484</f>
        <v>2.9150412421821985E-3</v>
      </c>
      <c r="T484" s="5">
        <f t="shared" ref="T484:T547" si="390">MAX(Q484,R484)</f>
        <v>2.1145321270212162E-3</v>
      </c>
      <c r="U484" s="6">
        <f t="shared" ref="U484:U547" si="391">$D$31*J484</f>
        <v>0</v>
      </c>
      <c r="V484" s="6">
        <f t="shared" ref="V484:V547" si="392">$E$31*L484</f>
        <v>0.15000236801408923</v>
      </c>
      <c r="W484" s="6">
        <f t="shared" ref="W484:W547" si="393">Y484*$F$31</f>
        <v>1.792861064640876</v>
      </c>
      <c r="X484" s="5">
        <f t="shared" ref="X484:X547" si="394">SUM(U484:W484)</f>
        <v>1.9428634326549652</v>
      </c>
      <c r="Y484" s="5">
        <v>2.0010000000000002E-3</v>
      </c>
      <c r="Z484" s="5">
        <v>1.962037671429429</v>
      </c>
      <c r="AA484" s="10">
        <f t="shared" ref="AA484:AA547" si="395">J484/Y484/1000000000</f>
        <v>9.7486956521739128</v>
      </c>
      <c r="AB484" s="10">
        <f t="shared" ref="AB484:AB547" si="396">L484*8/Y484/1000000000</f>
        <v>49.063509323450269</v>
      </c>
      <c r="AC484" s="5">
        <f t="shared" ref="AC484:AC547" si="397">ABS(T484-Y484)/ABS(Y484)*100</f>
        <v>5.6737694663276352</v>
      </c>
      <c r="AD484" s="5">
        <f t="shared" si="372"/>
        <v>45.679222497860984</v>
      </c>
      <c r="AE484" s="5">
        <f t="shared" ref="AE484:AE547" si="398">ABS(X484-Z484)/ABS(Z484)*100</f>
        <v>0.97726149980058852</v>
      </c>
      <c r="AG484" s="5">
        <v>8192</v>
      </c>
      <c r="AH484" s="5">
        <v>153746</v>
      </c>
      <c r="AI484" s="5">
        <v>8943728</v>
      </c>
      <c r="AJ484" s="10">
        <f t="shared" ref="AJ484:AJ547" si="399">2*AI484</f>
        <v>17887456</v>
      </c>
      <c r="AK484" s="5">
        <v>985158.66906700004</v>
      </c>
      <c r="AL484" s="10">
        <f t="shared" ref="AL484:AL547" si="400">AK484*8</f>
        <v>7881269.3525360003</v>
      </c>
      <c r="AM484" s="5">
        <f t="shared" ref="AM484:AM547" si="401">((AI484+2*AH484)*8+(AH484+AI484)*4)/1000000</f>
        <v>110.39965599999999</v>
      </c>
      <c r="AN484" s="5">
        <f t="shared" ref="AN484:AN547" si="402">100*2^20/8</f>
        <v>13107200</v>
      </c>
      <c r="AO484" s="11">
        <f t="shared" ref="AO484:AO547" si="403">AJ484/AL484</f>
        <v>2.269616123986963</v>
      </c>
      <c r="AP484" s="11">
        <f t="shared" si="380"/>
        <v>1.3333333333333333</v>
      </c>
      <c r="AQ484" s="6">
        <f t="shared" ref="AQ484:AQ547" si="404">$B$32*AJ484</f>
        <v>0</v>
      </c>
      <c r="AR484" s="6">
        <f t="shared" ref="AR484:AR547" si="405">$C$32*AL484</f>
        <v>2.2336292813149037E-3</v>
      </c>
      <c r="AS484" s="5">
        <f t="shared" ref="AS484:AS547" si="406">AQ484+AR484</f>
        <v>2.2336292813149037E-3</v>
      </c>
      <c r="AT484" s="5">
        <f t="shared" ref="AT484:AT547" si="407">MAX(AQ484,AR484)</f>
        <v>2.2336292813149037E-3</v>
      </c>
      <c r="AU484" s="6">
        <f t="shared" ref="AU484:AU547" si="408">$D$32*AJ484</f>
        <v>6.9982657278750776E-2</v>
      </c>
      <c r="AV484" s="6">
        <f t="shared" ref="AV484:AV547" si="409">$E$32*AL484</f>
        <v>5.3889389356734811E-2</v>
      </c>
      <c r="AW484" s="6">
        <f t="shared" ref="AW484:AW547" si="410">AY484*$F$32</f>
        <v>1.4230728731298381</v>
      </c>
      <c r="AX484" s="5">
        <f t="shared" ref="AX484:AX547" si="411">SUM(AU484:AW484)</f>
        <v>1.5469449197653238</v>
      </c>
      <c r="AY484" s="5">
        <v>1.593E-3</v>
      </c>
      <c r="AZ484" s="5">
        <v>1.5787209272721481</v>
      </c>
      <c r="BA484" s="10">
        <f t="shared" ref="BA484:BA547" si="412">AJ484/AY484/1000000000</f>
        <v>11.228785938480854</v>
      </c>
      <c r="BB484" s="10">
        <f t="shared" ref="BB484:BB547" si="413">AL484*8/AY484/1000000000</f>
        <v>39.579507106269936</v>
      </c>
      <c r="BC484" s="5">
        <f t="shared" ref="BC484:BC547" si="414">ABS(AT484-AY484)/ABS(AY484)*100</f>
        <v>40.215271896729668</v>
      </c>
      <c r="BD484" s="5">
        <f t="shared" si="374"/>
        <v>40.215271896729668</v>
      </c>
      <c r="BE484" s="5">
        <f t="shared" ref="BE484:BE547" si="415">ABS(AX484-AZ484)/ABS(AZ484)*100</f>
        <v>2.0127691321435552</v>
      </c>
    </row>
    <row r="485" spans="5:57">
      <c r="E485" s="3"/>
      <c r="F485" s="3"/>
      <c r="G485" s="5">
        <v>8192</v>
      </c>
      <c r="H485" s="5">
        <v>806529</v>
      </c>
      <c r="I485" s="5">
        <v>8921789</v>
      </c>
      <c r="J485" s="10">
        <f t="shared" si="382"/>
        <v>17843578</v>
      </c>
      <c r="K485" s="5">
        <v>1616931.593994</v>
      </c>
      <c r="L485" s="10">
        <f t="shared" si="383"/>
        <v>12935452.751952</v>
      </c>
      <c r="M485" s="5">
        <f t="shared" si="384"/>
        <v>123.192048</v>
      </c>
      <c r="N485" s="5">
        <f t="shared" si="385"/>
        <v>13107200</v>
      </c>
      <c r="O485" s="11">
        <f t="shared" si="386"/>
        <v>1.3794320417047132</v>
      </c>
      <c r="P485" s="11">
        <f t="shared" si="381"/>
        <v>1.3333333333333333</v>
      </c>
      <c r="Q485" s="6">
        <f t="shared" si="387"/>
        <v>7.3224198094061835E-4</v>
      </c>
      <c r="R485" s="6">
        <f t="shared" si="388"/>
        <v>2.2288467676306405E-3</v>
      </c>
      <c r="S485" s="5">
        <f t="shared" si="389"/>
        <v>2.961088748571259E-3</v>
      </c>
      <c r="T485" s="5">
        <f t="shared" si="390"/>
        <v>2.2288467676306405E-3</v>
      </c>
      <c r="U485" s="6">
        <f t="shared" si="391"/>
        <v>0</v>
      </c>
      <c r="V485" s="6">
        <f t="shared" si="392"/>
        <v>0.15811171124466439</v>
      </c>
      <c r="W485" s="6">
        <f t="shared" si="393"/>
        <v>1.8582677901375193</v>
      </c>
      <c r="X485" s="5">
        <f t="shared" si="394"/>
        <v>2.0163795013821835</v>
      </c>
      <c r="Y485" s="5">
        <v>2.0739999999999999E-3</v>
      </c>
      <c r="Z485" s="5">
        <v>2.0717185999999996</v>
      </c>
      <c r="AA485" s="10">
        <f t="shared" si="395"/>
        <v>8.6034609450337527</v>
      </c>
      <c r="AB485" s="10">
        <f t="shared" si="396"/>
        <v>49.895671174356806</v>
      </c>
      <c r="AC485" s="5">
        <f t="shared" si="397"/>
        <v>7.46609294265384</v>
      </c>
      <c r="AD485" s="5">
        <f t="shared" ref="AD485:AD548" si="416">ABS(S485-Y485)/ABS(Y485)*100</f>
        <v>42.771877944612299</v>
      </c>
      <c r="AE485" s="5">
        <f t="shared" si="398"/>
        <v>2.6711686914340671</v>
      </c>
      <c r="AG485" s="5">
        <v>2048</v>
      </c>
      <c r="AH485" s="5">
        <v>16783</v>
      </c>
      <c r="AI485" s="5">
        <v>9307069</v>
      </c>
      <c r="AJ485" s="10">
        <f t="shared" si="399"/>
        <v>18614138</v>
      </c>
      <c r="AK485" s="5">
        <v>1007748.867676</v>
      </c>
      <c r="AL485" s="10">
        <f t="shared" si="400"/>
        <v>8061990.941408</v>
      </c>
      <c r="AM485" s="5">
        <f t="shared" si="401"/>
        <v>112.020488</v>
      </c>
      <c r="AN485" s="5">
        <f t="shared" si="402"/>
        <v>13107200</v>
      </c>
      <c r="AO485" s="11">
        <f t="shared" si="403"/>
        <v>2.3088760748159687</v>
      </c>
      <c r="AP485" s="11">
        <f t="shared" si="380"/>
        <v>1.3333333333333333</v>
      </c>
      <c r="AQ485" s="6">
        <f t="shared" si="404"/>
        <v>0</v>
      </c>
      <c r="AR485" s="6">
        <f t="shared" si="405"/>
        <v>2.2848475577896652E-3</v>
      </c>
      <c r="AS485" s="5">
        <f t="shared" si="406"/>
        <v>2.2848475577896652E-3</v>
      </c>
      <c r="AT485" s="5">
        <f t="shared" si="407"/>
        <v>2.2848475577896652E-3</v>
      </c>
      <c r="AU485" s="6">
        <f t="shared" si="408"/>
        <v>7.2825718771488329E-2</v>
      </c>
      <c r="AV485" s="6">
        <f t="shared" si="409"/>
        <v>5.5125100970214586E-2</v>
      </c>
      <c r="AW485" s="6">
        <f t="shared" si="410"/>
        <v>6.5623938016395424</v>
      </c>
      <c r="AX485" s="5">
        <f t="shared" si="411"/>
        <v>6.6903446213812456</v>
      </c>
      <c r="AY485" s="5">
        <v>7.3460000000000001E-3</v>
      </c>
      <c r="AZ485" s="5">
        <v>6.8973168142825658</v>
      </c>
      <c r="BA485" s="10">
        <f t="shared" si="412"/>
        <v>2.5339147835556766</v>
      </c>
      <c r="BB485" s="10">
        <f t="shared" si="413"/>
        <v>8.7797342133493057</v>
      </c>
      <c r="BC485" s="5">
        <f t="shared" si="414"/>
        <v>68.896711709914712</v>
      </c>
      <c r="BD485" s="5">
        <f t="shared" ref="BD485:BD548" si="417">ABS(AS485-AY485)/ABS(AY485)*100</f>
        <v>68.896711709914712</v>
      </c>
      <c r="BE485" s="5">
        <f t="shared" si="415"/>
        <v>3.0007638981108435</v>
      </c>
    </row>
    <row r="486" spans="5:57">
      <c r="E486" s="3"/>
      <c r="F486" s="3"/>
      <c r="G486" s="5">
        <v>8192</v>
      </c>
      <c r="H486" s="5">
        <v>1585478</v>
      </c>
      <c r="I486" s="5">
        <v>7660826</v>
      </c>
      <c r="J486" s="10">
        <f t="shared" si="382"/>
        <v>15321652</v>
      </c>
      <c r="K486" s="5">
        <v>1661883.2128910001</v>
      </c>
      <c r="L486" s="10">
        <f t="shared" si="383"/>
        <v>13295065.703128001</v>
      </c>
      <c r="M486" s="5">
        <f t="shared" si="384"/>
        <v>123.639472</v>
      </c>
      <c r="N486" s="5">
        <f t="shared" si="385"/>
        <v>13107200</v>
      </c>
      <c r="O486" s="11">
        <f t="shared" si="386"/>
        <v>1.1524314615756426</v>
      </c>
      <c r="P486" s="11">
        <f t="shared" si="381"/>
        <v>1.3333333333333333</v>
      </c>
      <c r="Q486" s="6">
        <f t="shared" si="387"/>
        <v>6.2875040038285965E-4</v>
      </c>
      <c r="R486" s="6">
        <f t="shared" si="388"/>
        <v>2.2908099767425748E-3</v>
      </c>
      <c r="S486" s="5">
        <f t="shared" si="389"/>
        <v>2.9195603771254345E-3</v>
      </c>
      <c r="T486" s="5">
        <f t="shared" si="390"/>
        <v>2.2908099767425748E-3</v>
      </c>
      <c r="U486" s="6">
        <f t="shared" si="391"/>
        <v>0</v>
      </c>
      <c r="V486" s="6">
        <f t="shared" si="392"/>
        <v>0.16250730683660075</v>
      </c>
      <c r="W486" s="6">
        <f t="shared" si="393"/>
        <v>2.1234786222882938</v>
      </c>
      <c r="X486" s="5">
        <f t="shared" si="394"/>
        <v>2.2859859291248945</v>
      </c>
      <c r="Y486" s="5">
        <v>2.3700000000000001E-3</v>
      </c>
      <c r="Z486" s="5">
        <v>2.3855722941288002</v>
      </c>
      <c r="AA486" s="10">
        <f t="shared" si="395"/>
        <v>6.4648320675105486</v>
      </c>
      <c r="AB486" s="10">
        <f t="shared" si="396"/>
        <v>44.877858913512235</v>
      </c>
      <c r="AC486" s="5">
        <f t="shared" si="397"/>
        <v>3.3413511922964267</v>
      </c>
      <c r="AD486" s="5">
        <f t="shared" si="416"/>
        <v>23.188201566474021</v>
      </c>
      <c r="AE486" s="5">
        <f t="shared" si="398"/>
        <v>4.1745272297553315</v>
      </c>
      <c r="AG486" s="5">
        <v>8192</v>
      </c>
      <c r="AH486" s="5">
        <v>19242</v>
      </c>
      <c r="AI486" s="5">
        <v>9323414</v>
      </c>
      <c r="AJ486" s="10">
        <f t="shared" si="399"/>
        <v>18646828</v>
      </c>
      <c r="AK486" s="5">
        <v>1562729.971069</v>
      </c>
      <c r="AL486" s="10">
        <f t="shared" si="400"/>
        <v>12501839.768552</v>
      </c>
      <c r="AM486" s="5">
        <f t="shared" si="401"/>
        <v>112.26580800000001</v>
      </c>
      <c r="AN486" s="5">
        <f t="shared" si="402"/>
        <v>13107200</v>
      </c>
      <c r="AO486" s="11">
        <f t="shared" si="403"/>
        <v>1.4915267148844391</v>
      </c>
      <c r="AP486" s="11">
        <f t="shared" si="380"/>
        <v>1.3333333333333333</v>
      </c>
      <c r="AQ486" s="6">
        <f t="shared" si="404"/>
        <v>0</v>
      </c>
      <c r="AR486" s="6">
        <f t="shared" si="405"/>
        <v>3.543144400763244E-3</v>
      </c>
      <c r="AS486" s="5">
        <f t="shared" si="406"/>
        <v>3.543144400763244E-3</v>
      </c>
      <c r="AT486" s="5">
        <f t="shared" si="407"/>
        <v>3.543144400763244E-3</v>
      </c>
      <c r="AU486" s="6">
        <f t="shared" si="408"/>
        <v>7.2953614715240325E-2</v>
      </c>
      <c r="AV486" s="6">
        <f t="shared" si="409"/>
        <v>8.5483249058887267E-2</v>
      </c>
      <c r="AW486" s="6">
        <f t="shared" si="410"/>
        <v>2.1162960680756977</v>
      </c>
      <c r="AX486" s="5">
        <f t="shared" si="411"/>
        <v>2.2747329318498251</v>
      </c>
      <c r="AY486" s="5">
        <v>2.369E-3</v>
      </c>
      <c r="AZ486" s="5">
        <v>2.339485047059799</v>
      </c>
      <c r="BA486" s="10">
        <f t="shared" si="412"/>
        <v>7.8711810890671163</v>
      </c>
      <c r="BB486" s="10">
        <f t="shared" si="413"/>
        <v>42.218116567503586</v>
      </c>
      <c r="BC486" s="5">
        <f t="shared" si="414"/>
        <v>49.562870441673454</v>
      </c>
      <c r="BD486" s="5">
        <f t="shared" si="417"/>
        <v>49.562870441673454</v>
      </c>
      <c r="BE486" s="5">
        <f t="shared" si="415"/>
        <v>2.767793506154383</v>
      </c>
    </row>
    <row r="487" spans="5:57">
      <c r="E487" s="3"/>
      <c r="F487" s="3"/>
      <c r="G487" s="5">
        <v>8192</v>
      </c>
      <c r="H487" s="5">
        <v>108384</v>
      </c>
      <c r="I487" s="5">
        <v>10167624</v>
      </c>
      <c r="J487" s="10">
        <f t="shared" si="382"/>
        <v>20335248</v>
      </c>
      <c r="K487" s="5">
        <v>1680887.0708010001</v>
      </c>
      <c r="L487" s="10">
        <f t="shared" si="383"/>
        <v>13447096.566408001</v>
      </c>
      <c r="M487" s="5">
        <f t="shared" si="384"/>
        <v>124.179168</v>
      </c>
      <c r="N487" s="5">
        <f t="shared" si="385"/>
        <v>13107200</v>
      </c>
      <c r="O487" s="11">
        <f t="shared" si="386"/>
        <v>1.5122407948492904</v>
      </c>
      <c r="P487" s="11">
        <f t="shared" si="381"/>
        <v>1.3333333333333333</v>
      </c>
      <c r="Q487" s="6">
        <f t="shared" si="387"/>
        <v>8.3449195438486316E-4</v>
      </c>
      <c r="R487" s="6">
        <f t="shared" si="388"/>
        <v>2.317005696730079E-3</v>
      </c>
      <c r="S487" s="5">
        <f t="shared" si="389"/>
        <v>3.151497651114942E-3</v>
      </c>
      <c r="T487" s="5">
        <f t="shared" si="390"/>
        <v>2.317005696730079E-3</v>
      </c>
      <c r="U487" s="6">
        <f t="shared" si="391"/>
        <v>0</v>
      </c>
      <c r="V487" s="6">
        <f t="shared" si="392"/>
        <v>0.16436559973257822</v>
      </c>
      <c r="W487" s="6">
        <f t="shared" si="393"/>
        <v>1.8654356504659189</v>
      </c>
      <c r="X487" s="5">
        <f t="shared" si="394"/>
        <v>2.029801250198497</v>
      </c>
      <c r="Y487" s="5">
        <v>2.0820000000000001E-3</v>
      </c>
      <c r="Z487" s="5">
        <v>2.0521441199999999</v>
      </c>
      <c r="AA487" s="10">
        <f t="shared" si="395"/>
        <v>9.7671700288184429</v>
      </c>
      <c r="AB487" s="10">
        <f t="shared" si="396"/>
        <v>51.66991956352738</v>
      </c>
      <c r="AC487" s="5">
        <f t="shared" si="397"/>
        <v>11.287497441406289</v>
      </c>
      <c r="AD487" s="5">
        <f t="shared" si="416"/>
        <v>51.36876326200489</v>
      </c>
      <c r="AE487" s="5">
        <f t="shared" si="398"/>
        <v>1.0887573432953095</v>
      </c>
      <c r="AG487" s="5">
        <v>8192</v>
      </c>
      <c r="AH487" s="5">
        <v>97578</v>
      </c>
      <c r="AI487" s="5">
        <v>9753570</v>
      </c>
      <c r="AJ487" s="10">
        <f t="shared" si="399"/>
        <v>19507140</v>
      </c>
      <c r="AK487" s="5">
        <v>1512159.9453120001</v>
      </c>
      <c r="AL487" s="10">
        <f t="shared" si="400"/>
        <v>12097279.562496001</v>
      </c>
      <c r="AM487" s="5">
        <f t="shared" si="401"/>
        <v>118.9944</v>
      </c>
      <c r="AN487" s="5">
        <f t="shared" si="402"/>
        <v>13107200</v>
      </c>
      <c r="AO487" s="11">
        <f t="shared" si="403"/>
        <v>1.6125228733636987</v>
      </c>
      <c r="AP487" s="11">
        <f t="shared" si="380"/>
        <v>1.3333333333333333</v>
      </c>
      <c r="AQ487" s="6">
        <f t="shared" si="404"/>
        <v>0</v>
      </c>
      <c r="AR487" s="6">
        <f t="shared" si="405"/>
        <v>3.4284880577452625E-3</v>
      </c>
      <c r="AS487" s="5">
        <f t="shared" si="406"/>
        <v>3.4284880577452625E-3</v>
      </c>
      <c r="AT487" s="5">
        <f t="shared" si="407"/>
        <v>3.4284880577452625E-3</v>
      </c>
      <c r="AU487" s="6">
        <f t="shared" si="408"/>
        <v>7.6319488534792784E-2</v>
      </c>
      <c r="AV487" s="6">
        <f t="shared" si="409"/>
        <v>8.2717006530280204E-2</v>
      </c>
      <c r="AW487" s="6">
        <f t="shared" si="410"/>
        <v>1.7268046853483849</v>
      </c>
      <c r="AX487" s="5">
        <f t="shared" si="411"/>
        <v>1.8858411804134581</v>
      </c>
      <c r="AY487" s="5">
        <v>1.933E-3</v>
      </c>
      <c r="AZ487" s="5">
        <v>1.9063522142851619</v>
      </c>
      <c r="BA487" s="10">
        <f t="shared" si="412"/>
        <v>10.091639937920331</v>
      </c>
      <c r="BB487" s="10">
        <f t="shared" si="413"/>
        <v>50.066340662166581</v>
      </c>
      <c r="BC487" s="5">
        <f t="shared" si="414"/>
        <v>77.366169567783885</v>
      </c>
      <c r="BD487" s="5">
        <f t="shared" si="417"/>
        <v>77.366169567783885</v>
      </c>
      <c r="BE487" s="5">
        <f t="shared" si="415"/>
        <v>1.0759309700487325</v>
      </c>
    </row>
    <row r="488" spans="5:57">
      <c r="E488" s="3"/>
      <c r="F488" s="3"/>
      <c r="G488" s="5">
        <v>2048</v>
      </c>
      <c r="H488" s="5">
        <v>66463</v>
      </c>
      <c r="I488" s="5">
        <v>10298495</v>
      </c>
      <c r="J488" s="10">
        <f t="shared" si="382"/>
        <v>20596990</v>
      </c>
      <c r="K488" s="5">
        <v>1081675.7392579999</v>
      </c>
      <c r="L488" s="10">
        <f t="shared" si="383"/>
        <v>8653405.9140639994</v>
      </c>
      <c r="M488" s="5">
        <f t="shared" si="384"/>
        <v>124.91119999999999</v>
      </c>
      <c r="N488" s="5">
        <f t="shared" si="385"/>
        <v>13107200</v>
      </c>
      <c r="O488" s="11">
        <f t="shared" si="386"/>
        <v>2.3802177090207475</v>
      </c>
      <c r="P488" s="11">
        <f t="shared" si="381"/>
        <v>1.3333333333333333</v>
      </c>
      <c r="Q488" s="6">
        <f t="shared" si="387"/>
        <v>8.4523298853033323E-4</v>
      </c>
      <c r="R488" s="6">
        <f t="shared" si="388"/>
        <v>1.4910275017352545E-3</v>
      </c>
      <c r="S488" s="5">
        <f t="shared" si="389"/>
        <v>2.3362604902655878E-3</v>
      </c>
      <c r="T488" s="5">
        <f t="shared" si="390"/>
        <v>1.4910275017352545E-3</v>
      </c>
      <c r="U488" s="6">
        <f t="shared" si="391"/>
        <v>0</v>
      </c>
      <c r="V488" s="6">
        <f t="shared" si="392"/>
        <v>0.10577169917464943</v>
      </c>
      <c r="W488" s="6">
        <f t="shared" si="393"/>
        <v>4.8051543676506832</v>
      </c>
      <c r="X488" s="5">
        <f t="shared" si="394"/>
        <v>4.9109260668253327</v>
      </c>
      <c r="Y488" s="5">
        <v>5.3629999999999997E-3</v>
      </c>
      <c r="Z488" s="5">
        <v>5.0207810111117066</v>
      </c>
      <c r="AA488" s="10">
        <f t="shared" si="395"/>
        <v>3.840572440798061</v>
      </c>
      <c r="AB488" s="10">
        <f t="shared" si="396"/>
        <v>12.908306416653366</v>
      </c>
      <c r="AC488" s="5">
        <f t="shared" si="397"/>
        <v>72.197883614856337</v>
      </c>
      <c r="AD488" s="5">
        <f t="shared" si="416"/>
        <v>56.437432588745331</v>
      </c>
      <c r="AE488" s="5">
        <f t="shared" si="398"/>
        <v>2.1880050940929143</v>
      </c>
      <c r="AG488" s="5">
        <v>2048</v>
      </c>
      <c r="AH488" s="5">
        <v>806529</v>
      </c>
      <c r="AI488" s="5">
        <v>8921789</v>
      </c>
      <c r="AJ488" s="10">
        <f t="shared" si="399"/>
        <v>17843578</v>
      </c>
      <c r="AK488" s="5">
        <v>1597760.669922</v>
      </c>
      <c r="AL488" s="10">
        <f t="shared" si="400"/>
        <v>12782085.359376</v>
      </c>
      <c r="AM488" s="5">
        <f t="shared" si="401"/>
        <v>123.192048</v>
      </c>
      <c r="AN488" s="5">
        <f t="shared" si="402"/>
        <v>13107200</v>
      </c>
      <c r="AO488" s="11">
        <f t="shared" si="403"/>
        <v>1.3959833234028014</v>
      </c>
      <c r="AP488" s="11">
        <f t="shared" si="380"/>
        <v>1.3333333333333333</v>
      </c>
      <c r="AQ488" s="6">
        <f t="shared" si="404"/>
        <v>0</v>
      </c>
      <c r="AR488" s="6">
        <f t="shared" si="405"/>
        <v>3.6225687586457036E-3</v>
      </c>
      <c r="AS488" s="5">
        <f t="shared" si="406"/>
        <v>3.6225687586457036E-3</v>
      </c>
      <c r="AT488" s="5">
        <f t="shared" si="407"/>
        <v>3.6225687586457036E-3</v>
      </c>
      <c r="AU488" s="6">
        <f t="shared" si="408"/>
        <v>6.9810989544888735E-2</v>
      </c>
      <c r="AV488" s="6">
        <f t="shared" si="409"/>
        <v>8.7399471317496313E-2</v>
      </c>
      <c r="AW488" s="6">
        <f t="shared" si="410"/>
        <v>4.5354306195104757</v>
      </c>
      <c r="AX488" s="5">
        <f t="shared" si="411"/>
        <v>4.6926410803728604</v>
      </c>
      <c r="AY488" s="5">
        <v>5.0769999999999999E-3</v>
      </c>
      <c r="AZ488" s="5">
        <v>4.5179658888894529</v>
      </c>
      <c r="BA488" s="10">
        <f t="shared" si="412"/>
        <v>3.5145909001378768</v>
      </c>
      <c r="BB488" s="10">
        <f t="shared" si="413"/>
        <v>20.141162669885365</v>
      </c>
      <c r="BC488" s="5">
        <f t="shared" si="414"/>
        <v>28.647454034947735</v>
      </c>
      <c r="BD488" s="5">
        <f t="shared" si="417"/>
        <v>28.647454034947735</v>
      </c>
      <c r="BE488" s="5">
        <f t="shared" si="415"/>
        <v>3.8662352877202411</v>
      </c>
    </row>
    <row r="489" spans="5:57">
      <c r="E489" s="3"/>
      <c r="F489" s="3"/>
      <c r="G489" s="5">
        <v>8192</v>
      </c>
      <c r="H489" s="5">
        <v>179860</v>
      </c>
      <c r="I489" s="5">
        <v>10113096</v>
      </c>
      <c r="J489" s="10">
        <f t="shared" si="382"/>
        <v>20226192</v>
      </c>
      <c r="K489" s="5">
        <v>1686878.7888179999</v>
      </c>
      <c r="L489" s="10">
        <f t="shared" si="383"/>
        <v>13495030.310543999</v>
      </c>
      <c r="M489" s="5">
        <f t="shared" si="384"/>
        <v>124.954352</v>
      </c>
      <c r="N489" s="5">
        <f t="shared" si="385"/>
        <v>13107200</v>
      </c>
      <c r="O489" s="11">
        <f t="shared" si="386"/>
        <v>1.4987881860625967</v>
      </c>
      <c r="P489" s="11">
        <f t="shared" si="381"/>
        <v>1.3333333333333333</v>
      </c>
      <c r="Q489" s="6">
        <f t="shared" si="387"/>
        <v>8.3001665344054239E-4</v>
      </c>
      <c r="R489" s="6">
        <f t="shared" si="388"/>
        <v>2.3252649337839834E-3</v>
      </c>
      <c r="S489" s="5">
        <f t="shared" si="389"/>
        <v>3.1552815872245257E-3</v>
      </c>
      <c r="T489" s="5">
        <f t="shared" si="390"/>
        <v>2.3252649337839834E-3</v>
      </c>
      <c r="U489" s="6">
        <f t="shared" si="391"/>
        <v>0</v>
      </c>
      <c r="V489" s="6">
        <f t="shared" si="392"/>
        <v>0.16495150008388698</v>
      </c>
      <c r="W489" s="6">
        <f t="shared" si="393"/>
        <v>1.8466200171038705</v>
      </c>
      <c r="X489" s="5">
        <f t="shared" si="394"/>
        <v>2.0115715171877575</v>
      </c>
      <c r="Y489" s="5">
        <v>2.0609999999999999E-3</v>
      </c>
      <c r="Z489" s="5">
        <v>2.0303597999993128</v>
      </c>
      <c r="AA489" s="10">
        <f t="shared" si="395"/>
        <v>9.8137758369723436</v>
      </c>
      <c r="AB489" s="10">
        <f t="shared" si="396"/>
        <v>52.3824563242853</v>
      </c>
      <c r="AC489" s="5">
        <f t="shared" si="397"/>
        <v>12.82217048927625</v>
      </c>
      <c r="AD489" s="5">
        <f t="shared" si="416"/>
        <v>53.094691277269568</v>
      </c>
      <c r="AE489" s="5">
        <f t="shared" si="398"/>
        <v>0.925367159631592</v>
      </c>
      <c r="AG489" s="5">
        <v>4096</v>
      </c>
      <c r="AH489" s="5">
        <v>1585478</v>
      </c>
      <c r="AI489" s="5">
        <v>7660826</v>
      </c>
      <c r="AJ489" s="10">
        <f t="shared" si="399"/>
        <v>15321652</v>
      </c>
      <c r="AK489" s="5">
        <v>1647316.611328</v>
      </c>
      <c r="AL489" s="10">
        <f t="shared" si="400"/>
        <v>13178532.890624</v>
      </c>
      <c r="AM489" s="5">
        <f t="shared" si="401"/>
        <v>123.639472</v>
      </c>
      <c r="AN489" s="5">
        <f t="shared" si="402"/>
        <v>13107200</v>
      </c>
      <c r="AO489" s="11">
        <f t="shared" si="403"/>
        <v>1.1626219797881101</v>
      </c>
      <c r="AP489" s="11">
        <f t="shared" si="380"/>
        <v>1.3333333333333333</v>
      </c>
      <c r="AQ489" s="6">
        <f t="shared" si="404"/>
        <v>0</v>
      </c>
      <c r="AR489" s="6">
        <f t="shared" si="405"/>
        <v>3.7349258897994056E-3</v>
      </c>
      <c r="AS489" s="5">
        <f t="shared" si="406"/>
        <v>3.7349258897994056E-3</v>
      </c>
      <c r="AT489" s="5">
        <f t="shared" si="407"/>
        <v>3.7349258897994056E-3</v>
      </c>
      <c r="AU489" s="6">
        <f t="shared" si="408"/>
        <v>5.9944238066066323E-2</v>
      </c>
      <c r="AV489" s="6">
        <f t="shared" si="409"/>
        <v>9.0110242186412906E-2</v>
      </c>
      <c r="AW489" s="6">
        <f t="shared" si="410"/>
        <v>2.2592286855903079</v>
      </c>
      <c r="AX489" s="5">
        <f t="shared" si="411"/>
        <v>2.4092831658427869</v>
      </c>
      <c r="AY489" s="5">
        <v>2.529E-3</v>
      </c>
      <c r="AZ489" s="5">
        <v>2.537282475</v>
      </c>
      <c r="BA489" s="10">
        <f t="shared" si="412"/>
        <v>6.0583835508105972</v>
      </c>
      <c r="BB489" s="10">
        <f t="shared" si="413"/>
        <v>41.687727609724</v>
      </c>
      <c r="BC489" s="5">
        <f t="shared" si="414"/>
        <v>47.683902325006159</v>
      </c>
      <c r="BD489" s="5">
        <f t="shared" si="417"/>
        <v>47.683902325006159</v>
      </c>
      <c r="BE489" s="5">
        <f t="shared" si="415"/>
        <v>5.0447402060432047</v>
      </c>
    </row>
    <row r="490" spans="5:57">
      <c r="E490" s="3"/>
      <c r="F490" s="3"/>
      <c r="G490" s="5">
        <v>4096</v>
      </c>
      <c r="H490" s="5">
        <v>1228045</v>
      </c>
      <c r="I490" s="5">
        <v>8580313</v>
      </c>
      <c r="J490" s="10">
        <f t="shared" si="382"/>
        <v>17160626</v>
      </c>
      <c r="K490" s="5">
        <v>1774245.76709</v>
      </c>
      <c r="L490" s="10">
        <f t="shared" si="383"/>
        <v>14193966.13672</v>
      </c>
      <c r="M490" s="5">
        <f t="shared" si="384"/>
        <v>127.52465599999999</v>
      </c>
      <c r="N490" s="5">
        <f t="shared" si="385"/>
        <v>13107200</v>
      </c>
      <c r="O490" s="11">
        <f t="shared" si="386"/>
        <v>1.2090085205716539</v>
      </c>
      <c r="P490" s="11">
        <f t="shared" si="381"/>
        <v>1.3333333333333333</v>
      </c>
      <c r="Q490" s="6">
        <f t="shared" si="387"/>
        <v>7.0421586838811587E-4</v>
      </c>
      <c r="R490" s="6">
        <f t="shared" si="388"/>
        <v>2.4456952648149984E-3</v>
      </c>
      <c r="S490" s="5">
        <f t="shared" si="389"/>
        <v>3.1499111332031144E-3</v>
      </c>
      <c r="T490" s="5">
        <f t="shared" si="390"/>
        <v>2.4456952648149984E-3</v>
      </c>
      <c r="U490" s="6">
        <f t="shared" si="391"/>
        <v>0</v>
      </c>
      <c r="V490" s="6">
        <f t="shared" si="392"/>
        <v>0.17349468304361867</v>
      </c>
      <c r="W490" s="6">
        <f t="shared" si="393"/>
        <v>3.4432609052548155</v>
      </c>
      <c r="X490" s="5">
        <f t="shared" si="394"/>
        <v>3.6167555882984344</v>
      </c>
      <c r="Y490" s="5">
        <v>3.8430000000000001E-3</v>
      </c>
      <c r="Z490" s="5">
        <v>3.7548305999994511</v>
      </c>
      <c r="AA490" s="10">
        <f t="shared" si="395"/>
        <v>4.465424408014572</v>
      </c>
      <c r="AB490" s="10">
        <f t="shared" si="396"/>
        <v>29.547678660879519</v>
      </c>
      <c r="AC490" s="5">
        <f t="shared" si="397"/>
        <v>36.359738100052084</v>
      </c>
      <c r="AD490" s="5">
        <f t="shared" si="416"/>
        <v>18.035099318159919</v>
      </c>
      <c r="AE490" s="5">
        <f t="shared" si="398"/>
        <v>3.6772634083954934</v>
      </c>
      <c r="AG490" s="5">
        <v>8192</v>
      </c>
      <c r="AH490" s="5">
        <v>108384</v>
      </c>
      <c r="AI490" s="5">
        <v>10167624</v>
      </c>
      <c r="AJ490" s="10">
        <f t="shared" si="399"/>
        <v>20335248</v>
      </c>
      <c r="AK490" s="5">
        <v>1675935.282593</v>
      </c>
      <c r="AL490" s="10">
        <f t="shared" si="400"/>
        <v>13407482.260744</v>
      </c>
      <c r="AM490" s="5">
        <f t="shared" si="401"/>
        <v>124.179168</v>
      </c>
      <c r="AN490" s="5">
        <f t="shared" si="402"/>
        <v>13107200</v>
      </c>
      <c r="AO490" s="11">
        <f t="shared" si="403"/>
        <v>1.5167089245040379</v>
      </c>
      <c r="AP490" s="11">
        <f t="shared" si="380"/>
        <v>1.3333333333333333</v>
      </c>
      <c r="AQ490" s="6">
        <f t="shared" si="404"/>
        <v>0</v>
      </c>
      <c r="AR490" s="6">
        <f t="shared" si="405"/>
        <v>3.7998123940113297E-3</v>
      </c>
      <c r="AS490" s="5">
        <f t="shared" si="406"/>
        <v>3.7998123940113297E-3</v>
      </c>
      <c r="AT490" s="5">
        <f t="shared" si="407"/>
        <v>3.7998123940113297E-3</v>
      </c>
      <c r="AU490" s="6">
        <f t="shared" si="408"/>
        <v>7.9559367830864383E-2</v>
      </c>
      <c r="AV490" s="6">
        <f t="shared" si="409"/>
        <v>9.1675718659489647E-2</v>
      </c>
      <c r="AW490" s="6">
        <f t="shared" si="410"/>
        <v>1.8465107525168707</v>
      </c>
      <c r="AX490" s="5">
        <f t="shared" si="411"/>
        <v>2.0177458390072247</v>
      </c>
      <c r="AY490" s="5">
        <v>2.0669999999999998E-3</v>
      </c>
      <c r="AZ490" s="5">
        <v>2.0456685599999997</v>
      </c>
      <c r="BA490" s="10">
        <f t="shared" si="412"/>
        <v>9.8380493468795365</v>
      </c>
      <c r="BB490" s="10">
        <f t="shared" si="413"/>
        <v>51.891561725182399</v>
      </c>
      <c r="BC490" s="5">
        <f t="shared" si="414"/>
        <v>83.832239671568942</v>
      </c>
      <c r="BD490" s="5">
        <f t="shared" si="417"/>
        <v>83.832239671568942</v>
      </c>
      <c r="BE490" s="5">
        <f t="shared" si="415"/>
        <v>1.3649679884005768</v>
      </c>
    </row>
    <row r="491" spans="5:57">
      <c r="E491" s="3"/>
      <c r="F491" s="3"/>
      <c r="G491" s="5">
        <v>4096</v>
      </c>
      <c r="H491" s="5">
        <v>52804</v>
      </c>
      <c r="I491" s="5">
        <v>10614210</v>
      </c>
      <c r="J491" s="10">
        <f t="shared" si="382"/>
        <v>21228420</v>
      </c>
      <c r="K491" s="5">
        <v>1544870.656494</v>
      </c>
      <c r="L491" s="10">
        <f t="shared" si="383"/>
        <v>12358965.251952</v>
      </c>
      <c r="M491" s="5">
        <f t="shared" si="384"/>
        <v>128.42660000000001</v>
      </c>
      <c r="N491" s="5">
        <f t="shared" si="385"/>
        <v>13107200</v>
      </c>
      <c r="O491" s="11">
        <f t="shared" si="386"/>
        <v>1.7176535063602627</v>
      </c>
      <c r="P491" s="11">
        <f t="shared" si="381"/>
        <v>1.3333333333333333</v>
      </c>
      <c r="Q491" s="6">
        <f t="shared" si="387"/>
        <v>8.7114480700224142E-4</v>
      </c>
      <c r="R491" s="6">
        <f t="shared" si="388"/>
        <v>2.1295149293414418E-3</v>
      </c>
      <c r="S491" s="5">
        <f t="shared" si="389"/>
        <v>3.0006597363436832E-3</v>
      </c>
      <c r="T491" s="5">
        <f t="shared" si="390"/>
        <v>2.1295149293414418E-3</v>
      </c>
      <c r="U491" s="6">
        <f t="shared" si="391"/>
        <v>0</v>
      </c>
      <c r="V491" s="6">
        <f t="shared" si="392"/>
        <v>0.15106523000554395</v>
      </c>
      <c r="W491" s="6">
        <f t="shared" si="393"/>
        <v>2.458576092640961</v>
      </c>
      <c r="X491" s="5">
        <f t="shared" si="394"/>
        <v>2.6096413226465049</v>
      </c>
      <c r="Y491" s="5">
        <v>2.7439999999999999E-3</v>
      </c>
      <c r="Z491" s="5">
        <v>2.664484977777168</v>
      </c>
      <c r="AA491" s="10">
        <f t="shared" si="395"/>
        <v>7.7363046647230318</v>
      </c>
      <c r="AB491" s="10">
        <f t="shared" si="396"/>
        <v>36.03196866458309</v>
      </c>
      <c r="AC491" s="5">
        <f t="shared" si="397"/>
        <v>22.393770796594684</v>
      </c>
      <c r="AD491" s="5">
        <f t="shared" si="416"/>
        <v>9.3534889338077001</v>
      </c>
      <c r="AE491" s="5">
        <f t="shared" si="398"/>
        <v>2.0583210484607815</v>
      </c>
      <c r="AG491" s="5">
        <v>4096</v>
      </c>
      <c r="AH491" s="5">
        <v>66463</v>
      </c>
      <c r="AI491" s="5">
        <v>10298495</v>
      </c>
      <c r="AJ491" s="10">
        <f t="shared" si="399"/>
        <v>20596990</v>
      </c>
      <c r="AK491" s="5">
        <v>1089686.577637</v>
      </c>
      <c r="AL491" s="10">
        <f t="shared" si="400"/>
        <v>8717492.6210960001</v>
      </c>
      <c r="AM491" s="5">
        <f t="shared" si="401"/>
        <v>124.91119999999999</v>
      </c>
      <c r="AN491" s="5">
        <f t="shared" si="402"/>
        <v>13107200</v>
      </c>
      <c r="AO491" s="11">
        <f t="shared" si="403"/>
        <v>2.3627195221428772</v>
      </c>
      <c r="AP491" s="11">
        <f t="shared" si="380"/>
        <v>1.3333333333333333</v>
      </c>
      <c r="AQ491" s="6">
        <f t="shared" si="404"/>
        <v>0</v>
      </c>
      <c r="AR491" s="6">
        <f t="shared" si="405"/>
        <v>2.470623183543541E-3</v>
      </c>
      <c r="AS491" s="5">
        <f t="shared" si="406"/>
        <v>2.470623183543541E-3</v>
      </c>
      <c r="AT491" s="5">
        <f t="shared" si="407"/>
        <v>2.470623183543541E-3</v>
      </c>
      <c r="AU491" s="6">
        <f t="shared" si="408"/>
        <v>8.0583403930880787E-2</v>
      </c>
      <c r="AV491" s="6">
        <f t="shared" si="409"/>
        <v>5.9607194356520905E-2</v>
      </c>
      <c r="AW491" s="6">
        <f t="shared" si="410"/>
        <v>4.2272321629945973</v>
      </c>
      <c r="AX491" s="5">
        <f t="shared" si="411"/>
        <v>4.3674227612819987</v>
      </c>
      <c r="AY491" s="5">
        <v>4.7320000000000001E-3</v>
      </c>
      <c r="AZ491" s="5">
        <v>4.486659717644832</v>
      </c>
      <c r="BA491" s="10">
        <f t="shared" si="412"/>
        <v>4.3527028740490277</v>
      </c>
      <c r="BB491" s="10">
        <f t="shared" si="413"/>
        <v>14.737941878437869</v>
      </c>
      <c r="BC491" s="5">
        <f t="shared" si="414"/>
        <v>47.789028242951375</v>
      </c>
      <c r="BD491" s="5">
        <f t="shared" si="417"/>
        <v>47.789028242951375</v>
      </c>
      <c r="BE491" s="5">
        <f t="shared" si="415"/>
        <v>2.6575885818553662</v>
      </c>
    </row>
    <row r="492" spans="5:57">
      <c r="E492" s="3"/>
      <c r="F492" s="3"/>
      <c r="G492" s="5">
        <v>8192</v>
      </c>
      <c r="H492" s="5">
        <v>148770</v>
      </c>
      <c r="I492" s="5">
        <v>10644002</v>
      </c>
      <c r="J492" s="10">
        <f t="shared" si="382"/>
        <v>21288004</v>
      </c>
      <c r="K492" s="5">
        <v>1833146.170898</v>
      </c>
      <c r="L492" s="10">
        <f t="shared" si="383"/>
        <v>14665169.367184</v>
      </c>
      <c r="M492" s="5">
        <f t="shared" si="384"/>
        <v>130.70342400000001</v>
      </c>
      <c r="N492" s="5">
        <f t="shared" si="385"/>
        <v>13107200</v>
      </c>
      <c r="O492" s="11">
        <f t="shared" si="386"/>
        <v>1.4516030103024793</v>
      </c>
      <c r="P492" s="11">
        <f t="shared" si="381"/>
        <v>1.3333333333333333</v>
      </c>
      <c r="Q492" s="6">
        <f t="shared" si="387"/>
        <v>8.7358993914963732E-4</v>
      </c>
      <c r="R492" s="6">
        <f t="shared" si="388"/>
        <v>2.5268860678936394E-3</v>
      </c>
      <c r="S492" s="5">
        <f t="shared" si="389"/>
        <v>3.4004760070432769E-3</v>
      </c>
      <c r="T492" s="5">
        <f t="shared" si="390"/>
        <v>2.5268860678936394E-3</v>
      </c>
      <c r="U492" s="6">
        <f t="shared" si="391"/>
        <v>0</v>
      </c>
      <c r="V492" s="6">
        <f t="shared" si="392"/>
        <v>0.17925426104535766</v>
      </c>
      <c r="W492" s="6">
        <f t="shared" si="393"/>
        <v>2.0741995825305484</v>
      </c>
      <c r="X492" s="5">
        <f t="shared" si="394"/>
        <v>2.2534538435759059</v>
      </c>
      <c r="Y492" s="5">
        <v>2.3149999999999998E-3</v>
      </c>
      <c r="Z492" s="5">
        <v>2.2730167941168298</v>
      </c>
      <c r="AA492" s="10">
        <f t="shared" si="395"/>
        <v>9.195682073434126</v>
      </c>
      <c r="AB492" s="10">
        <f t="shared" si="396"/>
        <v>50.678771031305402</v>
      </c>
      <c r="AC492" s="5">
        <f t="shared" si="397"/>
        <v>9.1527459133321649</v>
      </c>
      <c r="AD492" s="5">
        <f t="shared" si="416"/>
        <v>46.888812399277633</v>
      </c>
      <c r="AE492" s="5">
        <f t="shared" si="398"/>
        <v>0.86066018480628614</v>
      </c>
      <c r="AG492" s="5">
        <v>4096</v>
      </c>
      <c r="AH492" s="5">
        <v>179860</v>
      </c>
      <c r="AI492" s="5">
        <v>10113096</v>
      </c>
      <c r="AJ492" s="10">
        <f t="shared" si="399"/>
        <v>20226192</v>
      </c>
      <c r="AK492" s="5">
        <v>1689264.234375</v>
      </c>
      <c r="AL492" s="10">
        <f t="shared" si="400"/>
        <v>13514113.875</v>
      </c>
      <c r="AM492" s="5">
        <f t="shared" si="401"/>
        <v>124.954352</v>
      </c>
      <c r="AN492" s="5">
        <f t="shared" si="402"/>
        <v>13107200</v>
      </c>
      <c r="AO492" s="11">
        <f t="shared" si="403"/>
        <v>1.4966717157398528</v>
      </c>
      <c r="AP492" s="11">
        <f t="shared" si="380"/>
        <v>1.3333333333333333</v>
      </c>
      <c r="AQ492" s="6">
        <f t="shared" si="404"/>
        <v>0</v>
      </c>
      <c r="AR492" s="6">
        <f t="shared" si="405"/>
        <v>3.830032842680482E-3</v>
      </c>
      <c r="AS492" s="5">
        <f t="shared" si="406"/>
        <v>3.830032842680482E-3</v>
      </c>
      <c r="AT492" s="5">
        <f t="shared" si="407"/>
        <v>3.830032842680482E-3</v>
      </c>
      <c r="AU492" s="6">
        <f t="shared" si="408"/>
        <v>7.9132698511750962E-2</v>
      </c>
      <c r="AV492" s="6">
        <f t="shared" si="409"/>
        <v>9.240482869511224E-2</v>
      </c>
      <c r="AW492" s="6">
        <f t="shared" si="410"/>
        <v>3.5429422566434008</v>
      </c>
      <c r="AX492" s="5">
        <f t="shared" si="411"/>
        <v>3.7144797838502641</v>
      </c>
      <c r="AY492" s="5">
        <v>3.9659999999999999E-3</v>
      </c>
      <c r="AZ492" s="5">
        <v>3.6177002142874142</v>
      </c>
      <c r="BA492" s="10">
        <f t="shared" si="412"/>
        <v>5.0998971255673231</v>
      </c>
      <c r="BB492" s="10">
        <f t="shared" si="413"/>
        <v>27.259937216338884</v>
      </c>
      <c r="BC492" s="5">
        <f t="shared" si="414"/>
        <v>3.4283196500130599</v>
      </c>
      <c r="BD492" s="5">
        <f t="shared" si="417"/>
        <v>3.4283196500130599</v>
      </c>
      <c r="BE492" s="5">
        <f t="shared" si="415"/>
        <v>2.6751683066672456</v>
      </c>
    </row>
    <row r="493" spans="5:57">
      <c r="E493" s="3"/>
      <c r="F493" s="3"/>
      <c r="G493" s="5">
        <v>8192</v>
      </c>
      <c r="H493" s="5">
        <v>1270432</v>
      </c>
      <c r="I493" s="5">
        <v>8814880</v>
      </c>
      <c r="J493" s="10">
        <f t="shared" si="382"/>
        <v>17629760</v>
      </c>
      <c r="K493" s="5">
        <v>1705647.2559809999</v>
      </c>
      <c r="L493" s="10">
        <f t="shared" si="383"/>
        <v>13645178.047847999</v>
      </c>
      <c r="M493" s="5">
        <f t="shared" si="384"/>
        <v>131.18719999999999</v>
      </c>
      <c r="N493" s="5">
        <f t="shared" si="385"/>
        <v>13107200</v>
      </c>
      <c r="O493" s="11">
        <f t="shared" si="386"/>
        <v>1.2920139215611346</v>
      </c>
      <c r="P493" s="11"/>
      <c r="Q493" s="6">
        <f t="shared" si="387"/>
        <v>7.2346759074372162E-4</v>
      </c>
      <c r="R493" s="6">
        <f t="shared" si="388"/>
        <v>2.3511361812288455E-3</v>
      </c>
      <c r="S493" s="5">
        <f t="shared" si="389"/>
        <v>3.074603771972567E-3</v>
      </c>
      <c r="T493" s="5">
        <f t="shared" si="390"/>
        <v>2.3511361812288455E-3</v>
      </c>
      <c r="U493" s="6">
        <f t="shared" si="391"/>
        <v>0</v>
      </c>
      <c r="V493" s="6">
        <f t="shared" si="392"/>
        <v>0.16678677528761476</v>
      </c>
      <c r="W493" s="6">
        <f t="shared" si="393"/>
        <v>2.0634477920379495</v>
      </c>
      <c r="X493" s="5">
        <f t="shared" si="394"/>
        <v>2.2302345673255641</v>
      </c>
      <c r="Y493" s="5">
        <v>2.3029999999999999E-3</v>
      </c>
      <c r="Z493" s="5">
        <v>2.3078498470520499</v>
      </c>
      <c r="AA493" s="10">
        <f t="shared" si="395"/>
        <v>7.655128093790708</v>
      </c>
      <c r="AB493" s="10">
        <f t="shared" si="396"/>
        <v>47.399663214409024</v>
      </c>
      <c r="AC493" s="5">
        <f t="shared" si="397"/>
        <v>2.0901511606098815</v>
      </c>
      <c r="AD493" s="5">
        <f t="shared" si="416"/>
        <v>33.504288839451455</v>
      </c>
      <c r="AE493" s="5">
        <f t="shared" si="398"/>
        <v>3.363099199266721</v>
      </c>
      <c r="AG493" s="5">
        <v>4096</v>
      </c>
      <c r="AH493" s="5">
        <v>1228045</v>
      </c>
      <c r="AI493" s="5">
        <v>8580313</v>
      </c>
      <c r="AJ493" s="10">
        <f t="shared" si="399"/>
        <v>17160626</v>
      </c>
      <c r="AK493" s="5">
        <v>1774144.8349609999</v>
      </c>
      <c r="AL493" s="10">
        <f t="shared" si="400"/>
        <v>14193158.679687999</v>
      </c>
      <c r="AM493" s="5">
        <f t="shared" si="401"/>
        <v>127.52465599999999</v>
      </c>
      <c r="AN493" s="5">
        <f t="shared" si="402"/>
        <v>13107200</v>
      </c>
      <c r="AO493" s="11">
        <f t="shared" si="403"/>
        <v>1.2090773017678424</v>
      </c>
      <c r="AP493" s="11">
        <f t="shared" si="380"/>
        <v>1.3333333333333333</v>
      </c>
      <c r="AQ493" s="6">
        <f t="shared" si="404"/>
        <v>0</v>
      </c>
      <c r="AR493" s="6">
        <f t="shared" si="405"/>
        <v>4.0224808217091176E-3</v>
      </c>
      <c r="AS493" s="5">
        <f t="shared" si="406"/>
        <v>4.0224808217091176E-3</v>
      </c>
      <c r="AT493" s="5">
        <f t="shared" si="407"/>
        <v>4.0224808217091176E-3</v>
      </c>
      <c r="AU493" s="6">
        <f t="shared" si="408"/>
        <v>6.7139016752679637E-2</v>
      </c>
      <c r="AV493" s="6">
        <f t="shared" si="409"/>
        <v>9.7047901813622606E-2</v>
      </c>
      <c r="AW493" s="6">
        <f t="shared" si="410"/>
        <v>3.6778349144228146</v>
      </c>
      <c r="AX493" s="5">
        <f t="shared" si="411"/>
        <v>3.8420218329891167</v>
      </c>
      <c r="AY493" s="5">
        <v>4.117E-3</v>
      </c>
      <c r="AZ493" s="5">
        <v>4.0326838399999998</v>
      </c>
      <c r="BA493" s="10">
        <f t="shared" si="412"/>
        <v>4.1682356084527568</v>
      </c>
      <c r="BB493" s="10">
        <f t="shared" si="413"/>
        <v>27.579613659826084</v>
      </c>
      <c r="BC493" s="5">
        <f t="shared" si="414"/>
        <v>2.2958265312334816</v>
      </c>
      <c r="BD493" s="5">
        <f t="shared" si="417"/>
        <v>2.2958265312334816</v>
      </c>
      <c r="BE493" s="5">
        <f t="shared" si="415"/>
        <v>4.727918541982282</v>
      </c>
    </row>
    <row r="494" spans="5:57">
      <c r="E494" s="3"/>
      <c r="F494" s="3"/>
      <c r="G494" s="5">
        <v>4096</v>
      </c>
      <c r="H494" s="5">
        <v>1270432</v>
      </c>
      <c r="I494" s="5">
        <v>8814880</v>
      </c>
      <c r="J494" s="10">
        <f t="shared" si="382"/>
        <v>17629760</v>
      </c>
      <c r="K494" s="5">
        <v>1701679.0249020001</v>
      </c>
      <c r="L494" s="10">
        <f t="shared" si="383"/>
        <v>13613432.199216001</v>
      </c>
      <c r="M494" s="5">
        <f t="shared" si="384"/>
        <v>131.18719999999999</v>
      </c>
      <c r="N494" s="5">
        <f t="shared" si="385"/>
        <v>13107200</v>
      </c>
      <c r="O494" s="11">
        <f t="shared" si="386"/>
        <v>1.2950268339394455</v>
      </c>
      <c r="P494" s="11">
        <f t="shared" ref="P494:P535" si="418">4/3</f>
        <v>1.3333333333333333</v>
      </c>
      <c r="Q494" s="6">
        <f t="shared" si="387"/>
        <v>7.2346759074372162E-4</v>
      </c>
      <c r="R494" s="6">
        <f t="shared" si="388"/>
        <v>2.3456662039914086E-3</v>
      </c>
      <c r="S494" s="5">
        <f t="shared" si="389"/>
        <v>3.0691337947351301E-3</v>
      </c>
      <c r="T494" s="5">
        <f t="shared" si="390"/>
        <v>2.3456662039914086E-3</v>
      </c>
      <c r="U494" s="6">
        <f t="shared" si="391"/>
        <v>0</v>
      </c>
      <c r="V494" s="6">
        <f t="shared" si="392"/>
        <v>0.16639874167577523</v>
      </c>
      <c r="W494" s="6">
        <f t="shared" si="393"/>
        <v>2.2399563526247825</v>
      </c>
      <c r="X494" s="5">
        <f t="shared" si="394"/>
        <v>2.4063550943005576</v>
      </c>
      <c r="Y494" s="5">
        <v>2.5000000000000001E-3</v>
      </c>
      <c r="Z494" s="5">
        <v>2.4803611111100001</v>
      </c>
      <c r="AA494" s="10">
        <f t="shared" si="395"/>
        <v>7.0519040000000004</v>
      </c>
      <c r="AB494" s="10">
        <f t="shared" si="396"/>
        <v>43.5629830374912</v>
      </c>
      <c r="AC494" s="5">
        <f t="shared" si="397"/>
        <v>6.1733518403436598</v>
      </c>
      <c r="AD494" s="5">
        <f t="shared" si="416"/>
        <v>22.765351789405202</v>
      </c>
      <c r="AE494" s="5">
        <f t="shared" si="398"/>
        <v>2.9836791295410885</v>
      </c>
      <c r="AG494" s="5">
        <v>2048</v>
      </c>
      <c r="AH494" s="5">
        <v>52804</v>
      </c>
      <c r="AI494" s="5">
        <v>10614210</v>
      </c>
      <c r="AJ494" s="10">
        <f t="shared" si="399"/>
        <v>21228420</v>
      </c>
      <c r="AK494" s="5">
        <v>1541580.9013670001</v>
      </c>
      <c r="AL494" s="10">
        <f t="shared" si="400"/>
        <v>12332647.210936001</v>
      </c>
      <c r="AM494" s="5">
        <f t="shared" si="401"/>
        <v>128.42660000000001</v>
      </c>
      <c r="AN494" s="5">
        <f t="shared" si="402"/>
        <v>13107200</v>
      </c>
      <c r="AO494" s="11">
        <f t="shared" si="403"/>
        <v>1.7213190028800673</v>
      </c>
      <c r="AP494" s="11">
        <f t="shared" si="380"/>
        <v>1.3333333333333333</v>
      </c>
      <c r="AQ494" s="6">
        <f t="shared" si="404"/>
        <v>0</v>
      </c>
      <c r="AR494" s="6">
        <f t="shared" si="405"/>
        <v>3.4951935651849559E-3</v>
      </c>
      <c r="AS494" s="5">
        <f t="shared" si="406"/>
        <v>3.4951935651849559E-3</v>
      </c>
      <c r="AT494" s="5">
        <f t="shared" si="407"/>
        <v>3.4951935651849559E-3</v>
      </c>
      <c r="AU494" s="6">
        <f t="shared" si="408"/>
        <v>8.3053802700025006E-2</v>
      </c>
      <c r="AV494" s="6">
        <f t="shared" si="409"/>
        <v>8.4326368966888318E-2</v>
      </c>
      <c r="AW494" s="6">
        <f t="shared" si="410"/>
        <v>4.4755775859262323</v>
      </c>
      <c r="AX494" s="5">
        <f t="shared" si="411"/>
        <v>4.6429577575931456</v>
      </c>
      <c r="AY494" s="5">
        <v>5.0099999999999997E-3</v>
      </c>
      <c r="AZ494" s="5">
        <v>4.5239047499999998</v>
      </c>
      <c r="BA494" s="10">
        <f t="shared" si="412"/>
        <v>4.2372095808383232</v>
      </c>
      <c r="BB494" s="10">
        <f t="shared" si="413"/>
        <v>19.692849837821957</v>
      </c>
      <c r="BC494" s="5">
        <f t="shared" si="414"/>
        <v>30.235657381537802</v>
      </c>
      <c r="BD494" s="5">
        <f t="shared" si="417"/>
        <v>30.235657381537802</v>
      </c>
      <c r="BE494" s="5">
        <f t="shared" si="415"/>
        <v>2.6316426665071968</v>
      </c>
    </row>
    <row r="495" spans="5:57">
      <c r="E495" s="3"/>
      <c r="F495" s="3"/>
      <c r="G495" s="5">
        <v>4096</v>
      </c>
      <c r="H495" s="5">
        <v>240369</v>
      </c>
      <c r="I495" s="5">
        <v>10661631</v>
      </c>
      <c r="J495" s="10">
        <f t="shared" si="382"/>
        <v>21323262</v>
      </c>
      <c r="K495" s="5">
        <v>1698772.8977049999</v>
      </c>
      <c r="L495" s="10">
        <f t="shared" si="383"/>
        <v>13590183.181639999</v>
      </c>
      <c r="M495" s="5">
        <f t="shared" si="384"/>
        <v>132.74695199999999</v>
      </c>
      <c r="N495" s="5">
        <f t="shared" si="385"/>
        <v>13107200</v>
      </c>
      <c r="O495" s="11">
        <f t="shared" si="386"/>
        <v>1.5690194690537504</v>
      </c>
      <c r="P495" s="11">
        <f t="shared" si="418"/>
        <v>1.3333333333333333</v>
      </c>
      <c r="Q495" s="6">
        <f t="shared" si="387"/>
        <v>8.7503681195530468E-4</v>
      </c>
      <c r="R495" s="6">
        <f t="shared" si="388"/>
        <v>2.3416602755814394E-3</v>
      </c>
      <c r="S495" s="5">
        <f t="shared" si="389"/>
        <v>3.216697087536744E-3</v>
      </c>
      <c r="T495" s="5">
        <f t="shared" si="390"/>
        <v>2.3416602755814394E-3</v>
      </c>
      <c r="U495" s="6">
        <f t="shared" si="391"/>
        <v>0</v>
      </c>
      <c r="V495" s="6">
        <f t="shared" si="392"/>
        <v>0.16611456592837867</v>
      </c>
      <c r="W495" s="6">
        <f t="shared" si="393"/>
        <v>2.1942612430312365</v>
      </c>
      <c r="X495" s="5">
        <f t="shared" si="394"/>
        <v>2.3603758089596152</v>
      </c>
      <c r="Y495" s="5">
        <v>2.4489999999999998E-3</v>
      </c>
      <c r="Z495" s="5">
        <v>2.4298671874999997</v>
      </c>
      <c r="AA495" s="10">
        <f t="shared" si="395"/>
        <v>8.7069260922825649</v>
      </c>
      <c r="AB495" s="10">
        <f t="shared" si="396"/>
        <v>44.394228441453656</v>
      </c>
      <c r="AC495" s="5">
        <f t="shared" si="397"/>
        <v>4.3830022220727001</v>
      </c>
      <c r="AD495" s="5">
        <f t="shared" si="416"/>
        <v>31.347369846335006</v>
      </c>
      <c r="AE495" s="5">
        <f t="shared" si="398"/>
        <v>2.8598838199005301</v>
      </c>
      <c r="AG495" s="5">
        <v>4096</v>
      </c>
      <c r="AH495" s="5">
        <v>148770</v>
      </c>
      <c r="AI495" s="5">
        <v>10644002</v>
      </c>
      <c r="AJ495" s="10">
        <f t="shared" si="399"/>
        <v>21288004</v>
      </c>
      <c r="AK495" s="5">
        <v>1834654.297852</v>
      </c>
      <c r="AL495" s="10">
        <f t="shared" si="400"/>
        <v>14677234.382816</v>
      </c>
      <c r="AM495" s="5">
        <f t="shared" si="401"/>
        <v>130.70342400000001</v>
      </c>
      <c r="AN495" s="5">
        <f t="shared" si="402"/>
        <v>13107200</v>
      </c>
      <c r="AO495" s="11">
        <f t="shared" si="403"/>
        <v>1.4504097600923946</v>
      </c>
      <c r="AP495" s="11">
        <f t="shared" si="380"/>
        <v>1.3333333333333333</v>
      </c>
      <c r="AQ495" s="6">
        <f t="shared" si="404"/>
        <v>0</v>
      </c>
      <c r="AR495" s="6">
        <f t="shared" si="405"/>
        <v>4.1596726389805175E-3</v>
      </c>
      <c r="AS495" s="5">
        <f t="shared" si="406"/>
        <v>4.1596726389805175E-3</v>
      </c>
      <c r="AT495" s="5">
        <f t="shared" si="407"/>
        <v>4.1596726389805175E-3</v>
      </c>
      <c r="AU495" s="6">
        <f t="shared" si="408"/>
        <v>8.3286918390221371E-2</v>
      </c>
      <c r="AV495" s="6">
        <f t="shared" si="409"/>
        <v>0.10035784376296177</v>
      </c>
      <c r="AW495" s="6">
        <f t="shared" si="410"/>
        <v>3.5215023640162095</v>
      </c>
      <c r="AX495" s="5">
        <f t="shared" si="411"/>
        <v>3.7051471261693925</v>
      </c>
      <c r="AY495" s="5">
        <v>3.9420000000000002E-3</v>
      </c>
      <c r="AZ495" s="5">
        <v>3.6820814142845881</v>
      </c>
      <c r="BA495" s="10">
        <f t="shared" si="412"/>
        <v>5.4003054287163881</v>
      </c>
      <c r="BB495" s="10">
        <f t="shared" si="413"/>
        <v>29.786371147267374</v>
      </c>
      <c r="BC495" s="5">
        <f t="shared" si="414"/>
        <v>5.521883282103432</v>
      </c>
      <c r="BD495" s="5">
        <f t="shared" si="417"/>
        <v>5.521883282103432</v>
      </c>
      <c r="BE495" s="5">
        <f t="shared" si="415"/>
        <v>0.62643133840879217</v>
      </c>
    </row>
    <row r="496" spans="5:57">
      <c r="E496" s="3"/>
      <c r="F496" s="3"/>
      <c r="G496" s="5">
        <v>4096</v>
      </c>
      <c r="H496" s="5">
        <v>220542</v>
      </c>
      <c r="I496" s="5">
        <v>10768436</v>
      </c>
      <c r="J496" s="10">
        <f t="shared" si="382"/>
        <v>21536872</v>
      </c>
      <c r="K496" s="5">
        <v>1895892.044189</v>
      </c>
      <c r="L496" s="10">
        <f t="shared" si="383"/>
        <v>15167136.353512</v>
      </c>
      <c r="M496" s="5">
        <f t="shared" si="384"/>
        <v>133.63207199999999</v>
      </c>
      <c r="N496" s="5">
        <f t="shared" si="385"/>
        <v>13107200</v>
      </c>
      <c r="O496" s="11">
        <f t="shared" si="386"/>
        <v>1.4199695643280128</v>
      </c>
      <c r="P496" s="11">
        <f t="shared" si="418"/>
        <v>1.3333333333333333</v>
      </c>
      <c r="Q496" s="6">
        <f t="shared" si="387"/>
        <v>8.8380266651366321E-4</v>
      </c>
      <c r="R496" s="6">
        <f t="shared" si="388"/>
        <v>2.6133776284434336E-3</v>
      </c>
      <c r="S496" s="5">
        <f t="shared" si="389"/>
        <v>3.4971802949570968E-3</v>
      </c>
      <c r="T496" s="5">
        <f t="shared" si="390"/>
        <v>2.6133776284434336E-3</v>
      </c>
      <c r="U496" s="6">
        <f t="shared" si="391"/>
        <v>0</v>
      </c>
      <c r="V496" s="6">
        <f t="shared" si="392"/>
        <v>0.18538986841207086</v>
      </c>
      <c r="W496" s="6">
        <f t="shared" si="393"/>
        <v>2.2085969636880356</v>
      </c>
      <c r="X496" s="5">
        <f t="shared" si="394"/>
        <v>2.3939868321001065</v>
      </c>
      <c r="Y496" s="5">
        <v>2.4650000000000002E-3</v>
      </c>
      <c r="Z496" s="5">
        <v>2.4349578125</v>
      </c>
      <c r="AA496" s="10">
        <f t="shared" si="395"/>
        <v>8.7370677484787009</v>
      </c>
      <c r="AB496" s="10">
        <f t="shared" si="396"/>
        <v>49.223971938375655</v>
      </c>
      <c r="AC496" s="5">
        <f t="shared" si="397"/>
        <v>6.019376407441519</v>
      </c>
      <c r="AD496" s="5">
        <f t="shared" si="416"/>
        <v>41.873439957691545</v>
      </c>
      <c r="AE496" s="5">
        <f t="shared" si="398"/>
        <v>1.6826156161542716</v>
      </c>
      <c r="AG496" s="5">
        <v>8192</v>
      </c>
      <c r="AH496" s="5">
        <v>1270432</v>
      </c>
      <c r="AI496" s="5">
        <v>8814880</v>
      </c>
      <c r="AJ496" s="10">
        <f t="shared" si="399"/>
        <v>17629760</v>
      </c>
      <c r="AK496" s="5">
        <v>1703244.4880369999</v>
      </c>
      <c r="AL496" s="10">
        <f t="shared" si="400"/>
        <v>13625955.904296</v>
      </c>
      <c r="AM496" s="5">
        <f t="shared" si="401"/>
        <v>131.18719999999999</v>
      </c>
      <c r="AN496" s="5">
        <f t="shared" si="402"/>
        <v>13107200</v>
      </c>
      <c r="AO496" s="11">
        <f t="shared" si="403"/>
        <v>1.2938365663169127</v>
      </c>
      <c r="AP496" s="11">
        <f t="shared" si="380"/>
        <v>1.3333333333333333</v>
      </c>
      <c r="AQ496" s="6">
        <f t="shared" si="404"/>
        <v>0</v>
      </c>
      <c r="AR496" s="6">
        <f t="shared" si="405"/>
        <v>3.8617299742392253E-3</v>
      </c>
      <c r="AS496" s="5">
        <f t="shared" si="406"/>
        <v>3.8617299742392253E-3</v>
      </c>
      <c r="AT496" s="5">
        <f t="shared" si="407"/>
        <v>3.8617299742392253E-3</v>
      </c>
      <c r="AU496" s="6">
        <f t="shared" si="408"/>
        <v>6.8974450698110978E-2</v>
      </c>
      <c r="AV496" s="6">
        <f t="shared" si="409"/>
        <v>9.3169565743623353E-2</v>
      </c>
      <c r="AW496" s="6">
        <f t="shared" si="410"/>
        <v>2.1100427660594336</v>
      </c>
      <c r="AX496" s="5">
        <f t="shared" si="411"/>
        <v>2.2721867825011679</v>
      </c>
      <c r="AY496" s="5">
        <v>2.362E-3</v>
      </c>
      <c r="AZ496" s="5">
        <v>2.3824050555581797</v>
      </c>
      <c r="BA496" s="10">
        <f t="shared" si="412"/>
        <v>7.4639119390347162</v>
      </c>
      <c r="BB496" s="10">
        <f t="shared" si="413"/>
        <v>46.150570378648602</v>
      </c>
      <c r="BC496" s="5">
        <f t="shared" si="414"/>
        <v>63.494071729010379</v>
      </c>
      <c r="BD496" s="5">
        <f t="shared" si="417"/>
        <v>63.494071729010379</v>
      </c>
      <c r="BE496" s="5">
        <f t="shared" si="415"/>
        <v>4.6263448274621162</v>
      </c>
    </row>
    <row r="497" spans="5:57">
      <c r="E497" s="3"/>
      <c r="F497" s="3"/>
      <c r="G497" s="5">
        <v>1024</v>
      </c>
      <c r="H497" s="5">
        <v>820878</v>
      </c>
      <c r="I497" s="5">
        <v>9837214</v>
      </c>
      <c r="J497" s="10">
        <f t="shared" si="382"/>
        <v>19674428</v>
      </c>
      <c r="K497" s="5">
        <v>1747269.452148</v>
      </c>
      <c r="L497" s="10">
        <f t="shared" si="383"/>
        <v>13978155.617184</v>
      </c>
      <c r="M497" s="5">
        <f t="shared" si="384"/>
        <v>134.46412799999999</v>
      </c>
      <c r="N497" s="5">
        <f t="shared" si="385"/>
        <v>13107200</v>
      </c>
      <c r="O497" s="11">
        <f t="shared" si="386"/>
        <v>1.4075124457631096</v>
      </c>
      <c r="P497" s="11">
        <f t="shared" si="418"/>
        <v>1.3333333333333333</v>
      </c>
      <c r="Q497" s="6">
        <f t="shared" si="387"/>
        <v>8.0737406660220099E-4</v>
      </c>
      <c r="R497" s="6">
        <f t="shared" si="388"/>
        <v>2.4085099734987808E-3</v>
      </c>
      <c r="S497" s="5">
        <f t="shared" si="389"/>
        <v>3.215884040100982E-3</v>
      </c>
      <c r="T497" s="5">
        <f t="shared" si="390"/>
        <v>2.4085099734987808E-3</v>
      </c>
      <c r="U497" s="6">
        <f t="shared" si="391"/>
        <v>0</v>
      </c>
      <c r="V497" s="6">
        <f t="shared" si="392"/>
        <v>0.17085680316397642</v>
      </c>
      <c r="W497" s="6">
        <f t="shared" si="393"/>
        <v>16.74680967476392</v>
      </c>
      <c r="X497" s="5">
        <f t="shared" si="394"/>
        <v>16.917666477927895</v>
      </c>
      <c r="Y497" s="5">
        <v>1.8690999999999999E-2</v>
      </c>
      <c r="Z497" s="5">
        <v>17.325127688239693</v>
      </c>
      <c r="AA497" s="10">
        <f t="shared" si="395"/>
        <v>1.0526150553742444</v>
      </c>
      <c r="AB497" s="10">
        <f t="shared" si="396"/>
        <v>5.9828390635852555</v>
      </c>
      <c r="AC497" s="5">
        <f t="shared" si="397"/>
        <v>87.114065734852161</v>
      </c>
      <c r="AD497" s="5">
        <f t="shared" si="416"/>
        <v>82.79447841152971</v>
      </c>
      <c r="AE497" s="5">
        <f t="shared" si="398"/>
        <v>2.3518511242395213</v>
      </c>
      <c r="AG497" s="5">
        <v>8192</v>
      </c>
      <c r="AH497" s="5">
        <v>1270432</v>
      </c>
      <c r="AI497" s="5">
        <v>8814880</v>
      </c>
      <c r="AJ497" s="10">
        <f t="shared" si="399"/>
        <v>17629760</v>
      </c>
      <c r="AK497" s="5">
        <v>1702520.3327639999</v>
      </c>
      <c r="AL497" s="10">
        <f t="shared" si="400"/>
        <v>13620162.662111999</v>
      </c>
      <c r="AM497" s="5">
        <f t="shared" si="401"/>
        <v>131.18719999999999</v>
      </c>
      <c r="AN497" s="5">
        <f t="shared" si="402"/>
        <v>13107200</v>
      </c>
      <c r="AO497" s="11">
        <f t="shared" si="403"/>
        <v>1.2943868907705289</v>
      </c>
      <c r="AP497" s="11">
        <f t="shared" si="380"/>
        <v>1.3333333333333333</v>
      </c>
      <c r="AQ497" s="6">
        <f t="shared" si="404"/>
        <v>0</v>
      </c>
      <c r="AR497" s="6">
        <f t="shared" si="405"/>
        <v>3.8600881124023667E-3</v>
      </c>
      <c r="AS497" s="5">
        <f t="shared" si="406"/>
        <v>3.8600881124023667E-3</v>
      </c>
      <c r="AT497" s="5">
        <f t="shared" si="407"/>
        <v>3.8600881124023667E-3</v>
      </c>
      <c r="AU497" s="6">
        <f t="shared" si="408"/>
        <v>6.8974450698110978E-2</v>
      </c>
      <c r="AV497" s="6">
        <f t="shared" si="409"/>
        <v>9.3129953560645365E-2</v>
      </c>
      <c r="AW497" s="6">
        <f t="shared" si="410"/>
        <v>2.1698957996436765</v>
      </c>
      <c r="AX497" s="5">
        <f t="shared" si="411"/>
        <v>2.332000203902433</v>
      </c>
      <c r="AY497" s="5">
        <v>2.4290000000000002E-3</v>
      </c>
      <c r="AZ497" s="5">
        <v>2.4194189444455239</v>
      </c>
      <c r="BA497" s="10">
        <f t="shared" si="412"/>
        <v>7.2580321119802376</v>
      </c>
      <c r="BB497" s="10">
        <f t="shared" si="413"/>
        <v>44.858501974843961</v>
      </c>
      <c r="BC497" s="5">
        <f t="shared" si="414"/>
        <v>58.916760494127892</v>
      </c>
      <c r="BD497" s="5">
        <f t="shared" si="417"/>
        <v>58.916760494127892</v>
      </c>
      <c r="BE497" s="5">
        <f t="shared" si="415"/>
        <v>3.613212203028576</v>
      </c>
    </row>
    <row r="498" spans="5:57">
      <c r="E498" s="3"/>
      <c r="F498" s="3"/>
      <c r="G498" s="5">
        <v>4096</v>
      </c>
      <c r="H498" s="5">
        <v>181343</v>
      </c>
      <c r="I498" s="5">
        <v>11063545</v>
      </c>
      <c r="J498" s="10">
        <f t="shared" si="382"/>
        <v>22127090</v>
      </c>
      <c r="K498" s="5">
        <v>1980224.4736329999</v>
      </c>
      <c r="L498" s="10">
        <f t="shared" si="383"/>
        <v>15841795.789063999</v>
      </c>
      <c r="M498" s="5">
        <f t="shared" si="384"/>
        <v>136.38939999999999</v>
      </c>
      <c r="N498" s="5">
        <f t="shared" si="385"/>
        <v>13107200</v>
      </c>
      <c r="O498" s="11">
        <f t="shared" si="386"/>
        <v>1.3967538967567616</v>
      </c>
      <c r="P498" s="11">
        <f t="shared" si="418"/>
        <v>1.3333333333333333</v>
      </c>
      <c r="Q498" s="6">
        <f t="shared" si="387"/>
        <v>9.0802327952674885E-4</v>
      </c>
      <c r="R498" s="6">
        <f t="shared" si="388"/>
        <v>2.7296250092670132E-3</v>
      </c>
      <c r="S498" s="5">
        <f t="shared" si="389"/>
        <v>3.6376482887937622E-3</v>
      </c>
      <c r="T498" s="5">
        <f t="shared" si="390"/>
        <v>2.7296250092670132E-3</v>
      </c>
      <c r="U498" s="6">
        <f t="shared" si="391"/>
        <v>0</v>
      </c>
      <c r="V498" s="6">
        <f t="shared" si="392"/>
        <v>0.1936363179108245</v>
      </c>
      <c r="W498" s="6">
        <f t="shared" si="393"/>
        <v>2.3313465718118738</v>
      </c>
      <c r="X498" s="5">
        <f t="shared" si="394"/>
        <v>2.5249828897226982</v>
      </c>
      <c r="Y498" s="5">
        <v>2.6020000000000001E-3</v>
      </c>
      <c r="Z498" s="5">
        <v>2.5364585111108222</v>
      </c>
      <c r="AA498" s="10">
        <f t="shared" si="395"/>
        <v>8.5038777863182169</v>
      </c>
      <c r="AB498" s="10">
        <f t="shared" si="396"/>
        <v>48.706520489051492</v>
      </c>
      <c r="AC498" s="5">
        <f t="shared" si="397"/>
        <v>4.9048812170258671</v>
      </c>
      <c r="AD498" s="5">
        <f t="shared" si="416"/>
        <v>39.802009561635742</v>
      </c>
      <c r="AE498" s="5">
        <f t="shared" si="398"/>
        <v>0.45242693061430406</v>
      </c>
      <c r="AG498" s="5">
        <v>8192</v>
      </c>
      <c r="AH498" s="5">
        <v>240369</v>
      </c>
      <c r="AI498" s="5">
        <v>10661631</v>
      </c>
      <c r="AJ498" s="10">
        <f t="shared" si="399"/>
        <v>21323262</v>
      </c>
      <c r="AK498" s="5">
        <v>1717526.07666</v>
      </c>
      <c r="AL498" s="10">
        <f t="shared" si="400"/>
        <v>13740208.61328</v>
      </c>
      <c r="AM498" s="5">
        <f t="shared" si="401"/>
        <v>132.74695199999999</v>
      </c>
      <c r="AN498" s="5">
        <f t="shared" si="402"/>
        <v>13107200</v>
      </c>
      <c r="AO498" s="11">
        <f t="shared" si="403"/>
        <v>1.5518877915282108</v>
      </c>
      <c r="AP498" s="11">
        <f t="shared" si="380"/>
        <v>1.3333333333333333</v>
      </c>
      <c r="AQ498" s="6">
        <f t="shared" si="404"/>
        <v>0</v>
      </c>
      <c r="AR498" s="6">
        <f t="shared" si="405"/>
        <v>3.894110316141142E-3</v>
      </c>
      <c r="AS498" s="5">
        <f t="shared" si="406"/>
        <v>3.894110316141142E-3</v>
      </c>
      <c r="AT498" s="5">
        <f t="shared" si="407"/>
        <v>3.894110316141142E-3</v>
      </c>
      <c r="AU498" s="6">
        <f t="shared" si="408"/>
        <v>8.342486134478877E-2</v>
      </c>
      <c r="AV498" s="6">
        <f t="shared" si="409"/>
        <v>9.3950786184657936E-2</v>
      </c>
      <c r="AW498" s="6">
        <f t="shared" si="410"/>
        <v>2.1127227526378323</v>
      </c>
      <c r="AX498" s="5">
        <f t="shared" si="411"/>
        <v>2.2900984001672788</v>
      </c>
      <c r="AY498" s="5">
        <v>2.3649999999999999E-3</v>
      </c>
      <c r="AZ498" s="5">
        <v>2.3639287941187601</v>
      </c>
      <c r="BA498" s="10">
        <f t="shared" si="412"/>
        <v>9.0161784355179702</v>
      </c>
      <c r="BB498" s="10">
        <f t="shared" si="413"/>
        <v>46.478506937099368</v>
      </c>
      <c r="BC498" s="5">
        <f t="shared" si="414"/>
        <v>64.655827320978531</v>
      </c>
      <c r="BD498" s="5">
        <f t="shared" si="417"/>
        <v>64.655827320978531</v>
      </c>
      <c r="BE498" s="5">
        <f t="shared" si="415"/>
        <v>3.1232071852233698</v>
      </c>
    </row>
    <row r="499" spans="5:57">
      <c r="E499" s="3"/>
      <c r="F499" s="3"/>
      <c r="G499" s="5">
        <v>4096</v>
      </c>
      <c r="H499" s="5">
        <v>201822</v>
      </c>
      <c r="I499" s="5">
        <v>11100482</v>
      </c>
      <c r="J499" s="10">
        <f t="shared" si="382"/>
        <v>22200964</v>
      </c>
      <c r="K499" s="5">
        <v>1962452.470947</v>
      </c>
      <c r="L499" s="10">
        <f t="shared" si="383"/>
        <v>15699619.767576</v>
      </c>
      <c r="M499" s="5">
        <f t="shared" si="384"/>
        <v>137.24222399999999</v>
      </c>
      <c r="N499" s="5">
        <f t="shared" si="385"/>
        <v>13107200</v>
      </c>
      <c r="O499" s="11">
        <f t="shared" si="386"/>
        <v>1.41410838788918</v>
      </c>
      <c r="P499" s="11">
        <f t="shared" si="418"/>
        <v>1.3333333333333333</v>
      </c>
      <c r="Q499" s="6">
        <f t="shared" si="387"/>
        <v>9.1105482645640657E-4</v>
      </c>
      <c r="R499" s="6">
        <f t="shared" si="388"/>
        <v>2.7051273305228121E-3</v>
      </c>
      <c r="S499" s="5">
        <f t="shared" si="389"/>
        <v>3.6161821569792186E-3</v>
      </c>
      <c r="T499" s="5">
        <f t="shared" si="390"/>
        <v>2.7051273305228121E-3</v>
      </c>
      <c r="U499" s="6">
        <f t="shared" si="391"/>
        <v>0</v>
      </c>
      <c r="V499" s="6">
        <f t="shared" si="392"/>
        <v>0.19189848202007584</v>
      </c>
      <c r="W499" s="6">
        <f t="shared" si="393"/>
        <v>2.302675130498276</v>
      </c>
      <c r="X499" s="5">
        <f t="shared" si="394"/>
        <v>2.494573612518352</v>
      </c>
      <c r="Y499" s="5">
        <v>2.5699999999999998E-3</v>
      </c>
      <c r="Z499" s="5">
        <v>2.4907297777789199</v>
      </c>
      <c r="AA499" s="10">
        <f t="shared" si="395"/>
        <v>8.6385073929961091</v>
      </c>
      <c r="AB499" s="10">
        <f t="shared" si="396"/>
        <v>48.870411727863036</v>
      </c>
      <c r="AC499" s="5">
        <f t="shared" si="397"/>
        <v>5.257872782988807</v>
      </c>
      <c r="AD499" s="5">
        <f t="shared" si="416"/>
        <v>40.707476925261432</v>
      </c>
      <c r="AE499" s="5">
        <f t="shared" si="398"/>
        <v>0.15432564277846944</v>
      </c>
      <c r="AG499" s="5">
        <v>4096</v>
      </c>
      <c r="AH499" s="5">
        <v>220542</v>
      </c>
      <c r="AI499" s="5">
        <v>10768436</v>
      </c>
      <c r="AJ499" s="10">
        <f t="shared" si="399"/>
        <v>21536872</v>
      </c>
      <c r="AK499" s="5">
        <v>1894961.8017579999</v>
      </c>
      <c r="AL499" s="10">
        <f t="shared" si="400"/>
        <v>15159694.414063999</v>
      </c>
      <c r="AM499" s="5">
        <f t="shared" si="401"/>
        <v>133.63207199999999</v>
      </c>
      <c r="AN499" s="5">
        <f t="shared" si="402"/>
        <v>13107200</v>
      </c>
      <c r="AO499" s="11">
        <f t="shared" si="403"/>
        <v>1.4206666316452754</v>
      </c>
      <c r="AP499" s="11">
        <f t="shared" si="380"/>
        <v>1.3333333333333333</v>
      </c>
      <c r="AQ499" s="6">
        <f t="shared" si="404"/>
        <v>0</v>
      </c>
      <c r="AR499" s="6">
        <f t="shared" si="405"/>
        <v>4.2964065589439146E-3</v>
      </c>
      <c r="AS499" s="5">
        <f t="shared" si="406"/>
        <v>4.2964065589439146E-3</v>
      </c>
      <c r="AT499" s="5">
        <f t="shared" si="407"/>
        <v>4.2964065589439146E-3</v>
      </c>
      <c r="AU499" s="6">
        <f t="shared" si="408"/>
        <v>8.4260586414989583E-2</v>
      </c>
      <c r="AV499" s="6">
        <f t="shared" si="409"/>
        <v>0.10365673830773708</v>
      </c>
      <c r="AW499" s="6">
        <f t="shared" si="410"/>
        <v>2.2386821218225825</v>
      </c>
      <c r="AX499" s="5">
        <f t="shared" si="411"/>
        <v>2.4265994465453091</v>
      </c>
      <c r="AY499" s="5">
        <v>2.506E-3</v>
      </c>
      <c r="AZ499" s="5">
        <v>2.4820259333324977</v>
      </c>
      <c r="BA499" s="10">
        <f t="shared" si="412"/>
        <v>8.594122905027934</v>
      </c>
      <c r="BB499" s="10">
        <f t="shared" si="413"/>
        <v>48.394874426381485</v>
      </c>
      <c r="BC499" s="5">
        <f t="shared" si="414"/>
        <v>71.44479485011631</v>
      </c>
      <c r="BD499" s="5">
        <f t="shared" si="417"/>
        <v>71.44479485011631</v>
      </c>
      <c r="BE499" s="5">
        <f t="shared" si="415"/>
        <v>2.2331147327203804</v>
      </c>
    </row>
    <row r="500" spans="5:57">
      <c r="E500" s="3"/>
      <c r="F500" s="3"/>
      <c r="G500" s="5">
        <v>4096</v>
      </c>
      <c r="H500" s="5">
        <v>155331</v>
      </c>
      <c r="I500" s="5">
        <v>11283503</v>
      </c>
      <c r="J500" s="10">
        <f t="shared" si="382"/>
        <v>22567006</v>
      </c>
      <c r="K500" s="5">
        <v>1641165.952393</v>
      </c>
      <c r="L500" s="10">
        <f t="shared" si="383"/>
        <v>13129327.619144</v>
      </c>
      <c r="M500" s="5">
        <f t="shared" si="384"/>
        <v>138.508656</v>
      </c>
      <c r="N500" s="5">
        <f t="shared" si="385"/>
        <v>13107200</v>
      </c>
      <c r="O500" s="11">
        <f t="shared" si="386"/>
        <v>1.7188241968381404</v>
      </c>
      <c r="P500" s="11">
        <f t="shared" si="418"/>
        <v>1.3333333333333333</v>
      </c>
      <c r="Q500" s="6">
        <f t="shared" si="387"/>
        <v>9.260759908880842E-4</v>
      </c>
      <c r="R500" s="6">
        <f t="shared" si="388"/>
        <v>2.2622524302967966E-3</v>
      </c>
      <c r="S500" s="5">
        <f t="shared" si="389"/>
        <v>3.1883284211848811E-3</v>
      </c>
      <c r="T500" s="5">
        <f t="shared" si="390"/>
        <v>2.2622524302967966E-3</v>
      </c>
      <c r="U500" s="6">
        <f t="shared" si="391"/>
        <v>0</v>
      </c>
      <c r="V500" s="6">
        <f t="shared" si="392"/>
        <v>0.16048146880992883</v>
      </c>
      <c r="W500" s="6">
        <f t="shared" si="393"/>
        <v>3.9745785520974137</v>
      </c>
      <c r="X500" s="5">
        <f t="shared" si="394"/>
        <v>4.1350600209073427</v>
      </c>
      <c r="Y500" s="5">
        <v>4.4359999999999998E-3</v>
      </c>
      <c r="Z500" s="5">
        <v>4.2596689999999997</v>
      </c>
      <c r="AA500" s="10">
        <f t="shared" si="395"/>
        <v>5.0872421100090168</v>
      </c>
      <c r="AB500" s="10">
        <f t="shared" si="396"/>
        <v>23.677777491693419</v>
      </c>
      <c r="AC500" s="5">
        <f t="shared" si="397"/>
        <v>49.002424925680863</v>
      </c>
      <c r="AD500" s="5">
        <f t="shared" si="416"/>
        <v>28.126050018375086</v>
      </c>
      <c r="AE500" s="5">
        <f t="shared" si="398"/>
        <v>2.9253207019760694</v>
      </c>
      <c r="AG500" s="5">
        <v>1024</v>
      </c>
      <c r="AH500" s="5">
        <v>820878</v>
      </c>
      <c r="AI500" s="5">
        <v>9837214</v>
      </c>
      <c r="AJ500" s="10">
        <f t="shared" si="399"/>
        <v>19674428</v>
      </c>
      <c r="AK500" s="5">
        <v>1747449.7451170001</v>
      </c>
      <c r="AL500" s="10">
        <f t="shared" si="400"/>
        <v>13979597.960936001</v>
      </c>
      <c r="AM500" s="5">
        <f t="shared" si="401"/>
        <v>134.46412799999999</v>
      </c>
      <c r="AN500" s="5">
        <f t="shared" si="402"/>
        <v>13107200</v>
      </c>
      <c r="AO500" s="11">
        <f t="shared" si="403"/>
        <v>1.4073672257941461</v>
      </c>
      <c r="AP500" s="11">
        <f t="shared" si="380"/>
        <v>1.3333333333333333</v>
      </c>
      <c r="AQ500" s="6">
        <f t="shared" si="404"/>
        <v>0</v>
      </c>
      <c r="AR500" s="6">
        <f t="shared" si="405"/>
        <v>3.9619556127096778E-3</v>
      </c>
      <c r="AS500" s="5">
        <f t="shared" si="406"/>
        <v>3.9619556127096778E-3</v>
      </c>
      <c r="AT500" s="5">
        <f t="shared" si="407"/>
        <v>3.9619556127096778E-3</v>
      </c>
      <c r="AU500" s="6">
        <f t="shared" si="408"/>
        <v>7.6973983996352427E-2</v>
      </c>
      <c r="AV500" s="6">
        <f t="shared" si="409"/>
        <v>9.5587647607182191E-2</v>
      </c>
      <c r="AW500" s="6">
        <f t="shared" si="410"/>
        <v>16.526583900126806</v>
      </c>
      <c r="AX500" s="5">
        <f t="shared" si="411"/>
        <v>16.699145531730341</v>
      </c>
      <c r="AY500" s="5">
        <v>1.8499999999999999E-2</v>
      </c>
      <c r="AZ500" s="5">
        <v>17.226982352939</v>
      </c>
      <c r="BA500" s="10">
        <f t="shared" si="412"/>
        <v>1.0634825945945945</v>
      </c>
      <c r="BB500" s="10">
        <f t="shared" si="413"/>
        <v>6.0452315506750276</v>
      </c>
      <c r="BC500" s="5">
        <f t="shared" si="414"/>
        <v>78.584023715082822</v>
      </c>
      <c r="BD500" s="5">
        <f t="shared" si="417"/>
        <v>78.584023715082822</v>
      </c>
      <c r="BE500" s="5">
        <f t="shared" si="415"/>
        <v>3.0640120851961501</v>
      </c>
    </row>
    <row r="501" spans="5:57">
      <c r="E501" s="3"/>
      <c r="F501" s="3"/>
      <c r="G501" s="5">
        <v>4096</v>
      </c>
      <c r="H501" s="5">
        <v>227362</v>
      </c>
      <c r="I501" s="5">
        <v>11288630</v>
      </c>
      <c r="J501" s="10">
        <f t="shared" si="382"/>
        <v>22577260</v>
      </c>
      <c r="K501" s="5">
        <v>2015273.1032710001</v>
      </c>
      <c r="L501" s="10">
        <f t="shared" si="383"/>
        <v>16122184.826168001</v>
      </c>
      <c r="M501" s="5">
        <f t="shared" si="384"/>
        <v>140.01079999999999</v>
      </c>
      <c r="N501" s="5">
        <f t="shared" si="385"/>
        <v>13107200</v>
      </c>
      <c r="O501" s="11">
        <f t="shared" si="386"/>
        <v>1.4003846403841453</v>
      </c>
      <c r="P501" s="11">
        <f t="shared" si="418"/>
        <v>1.3333333333333333</v>
      </c>
      <c r="Q501" s="6">
        <f t="shared" si="387"/>
        <v>9.2649678145332649E-4</v>
      </c>
      <c r="R501" s="6">
        <f t="shared" si="388"/>
        <v>2.7779375199314749E-3</v>
      </c>
      <c r="S501" s="5">
        <f t="shared" si="389"/>
        <v>3.7044343013848012E-3</v>
      </c>
      <c r="T501" s="5">
        <f t="shared" si="390"/>
        <v>2.7779375199314749E-3</v>
      </c>
      <c r="U501" s="6">
        <f t="shared" si="391"/>
        <v>0</v>
      </c>
      <c r="V501" s="6">
        <f t="shared" si="392"/>
        <v>0.19706354935922257</v>
      </c>
      <c r="W501" s="6">
        <f t="shared" si="393"/>
        <v>2.2856514622183277</v>
      </c>
      <c r="X501" s="5">
        <f t="shared" si="394"/>
        <v>2.4827150115775503</v>
      </c>
      <c r="Y501" s="5">
        <v>2.5509999999999999E-3</v>
      </c>
      <c r="Z501" s="5">
        <v>2.5120830777766439</v>
      </c>
      <c r="AA501" s="10">
        <f t="shared" si="395"/>
        <v>8.8503567228537818</v>
      </c>
      <c r="AB501" s="10">
        <f t="shared" si="396"/>
        <v>50.559576091471584</v>
      </c>
      <c r="AC501" s="5">
        <f t="shared" si="397"/>
        <v>8.8960219494894179</v>
      </c>
      <c r="AD501" s="5">
        <f t="shared" si="416"/>
        <v>45.214986334174881</v>
      </c>
      <c r="AE501" s="5">
        <f t="shared" si="398"/>
        <v>1.1690722515867684</v>
      </c>
      <c r="AG501" s="5">
        <v>4096</v>
      </c>
      <c r="AH501" s="5">
        <v>181343</v>
      </c>
      <c r="AI501" s="5">
        <v>11063545</v>
      </c>
      <c r="AJ501" s="10">
        <f t="shared" si="399"/>
        <v>22127090</v>
      </c>
      <c r="AK501" s="5">
        <v>1979524.9101559999</v>
      </c>
      <c r="AL501" s="10">
        <f t="shared" si="400"/>
        <v>15836199.281248</v>
      </c>
      <c r="AM501" s="5">
        <f t="shared" si="401"/>
        <v>136.38939999999999</v>
      </c>
      <c r="AN501" s="5">
        <f t="shared" si="402"/>
        <v>13107200</v>
      </c>
      <c r="AO501" s="11">
        <f t="shared" si="403"/>
        <v>1.3972475091419938</v>
      </c>
      <c r="AP501" s="11">
        <f t="shared" ref="AP501:AP532" si="419">4/3</f>
        <v>1.3333333333333333</v>
      </c>
      <c r="AQ501" s="6">
        <f t="shared" si="404"/>
        <v>0</v>
      </c>
      <c r="AR501" s="6">
        <f t="shared" si="405"/>
        <v>4.4881346946925053E-3</v>
      </c>
      <c r="AS501" s="5">
        <f t="shared" si="406"/>
        <v>4.4881346946925053E-3</v>
      </c>
      <c r="AT501" s="5">
        <f t="shared" si="407"/>
        <v>4.4881346946925053E-3</v>
      </c>
      <c r="AU501" s="6">
        <f t="shared" si="408"/>
        <v>8.6569747875051298E-2</v>
      </c>
      <c r="AV501" s="6">
        <f t="shared" si="409"/>
        <v>0.10828244421355972</v>
      </c>
      <c r="AW501" s="6">
        <f t="shared" si="410"/>
        <v>2.3262283500502816</v>
      </c>
      <c r="AX501" s="5">
        <f t="shared" si="411"/>
        <v>2.5210805421388924</v>
      </c>
      <c r="AY501" s="5">
        <v>2.604E-3</v>
      </c>
      <c r="AZ501" s="5">
        <v>2.5574173333330439</v>
      </c>
      <c r="BA501" s="10">
        <f t="shared" si="412"/>
        <v>8.4973463901689712</v>
      </c>
      <c r="BB501" s="10">
        <f t="shared" si="413"/>
        <v>48.651917914740395</v>
      </c>
      <c r="BC501" s="5">
        <f t="shared" si="414"/>
        <v>72.355403021985609</v>
      </c>
      <c r="BD501" s="5">
        <f t="shared" si="417"/>
        <v>72.355403021985609</v>
      </c>
      <c r="BE501" s="5">
        <f t="shared" si="415"/>
        <v>1.4208393256955936</v>
      </c>
    </row>
    <row r="502" spans="5:57">
      <c r="E502" s="3"/>
      <c r="F502" s="3"/>
      <c r="G502" s="5">
        <v>4096</v>
      </c>
      <c r="H502" s="5">
        <v>199187</v>
      </c>
      <c r="I502" s="5">
        <v>11516648</v>
      </c>
      <c r="J502" s="10">
        <f t="shared" si="382"/>
        <v>23033296</v>
      </c>
      <c r="K502" s="5">
        <v>2092729.921875</v>
      </c>
      <c r="L502" s="10">
        <f t="shared" si="383"/>
        <v>16741839.375</v>
      </c>
      <c r="M502" s="5">
        <f t="shared" si="384"/>
        <v>142.183516</v>
      </c>
      <c r="N502" s="5">
        <f t="shared" si="385"/>
        <v>13107200</v>
      </c>
      <c r="O502" s="11">
        <f t="shared" si="386"/>
        <v>1.3757924373826458</v>
      </c>
      <c r="P502" s="11">
        <f t="shared" si="418"/>
        <v>1.3333333333333333</v>
      </c>
      <c r="Q502" s="6">
        <f t="shared" si="387"/>
        <v>9.4521100480137008E-4</v>
      </c>
      <c r="R502" s="6">
        <f t="shared" si="388"/>
        <v>2.8847072685205537E-3</v>
      </c>
      <c r="S502" s="5">
        <f t="shared" si="389"/>
        <v>3.829918273321924E-3</v>
      </c>
      <c r="T502" s="5">
        <f t="shared" si="390"/>
        <v>2.8847072685205537E-3</v>
      </c>
      <c r="U502" s="6">
        <f t="shared" si="391"/>
        <v>0</v>
      </c>
      <c r="V502" s="6">
        <f t="shared" si="392"/>
        <v>0.20463766701672653</v>
      </c>
      <c r="W502" s="6">
        <f t="shared" si="393"/>
        <v>2.2901313749235777</v>
      </c>
      <c r="X502" s="5">
        <f t="shared" si="394"/>
        <v>2.4947690419403044</v>
      </c>
      <c r="Y502" s="5">
        <v>2.5560000000000001E-3</v>
      </c>
      <c r="Z502" s="5">
        <v>2.4957422999999999</v>
      </c>
      <c r="AA502" s="10">
        <f t="shared" si="395"/>
        <v>9.0114616588419398</v>
      </c>
      <c r="AB502" s="10">
        <f t="shared" si="396"/>
        <v>52.400123239436617</v>
      </c>
      <c r="AC502" s="5">
        <f t="shared" si="397"/>
        <v>12.8602217731046</v>
      </c>
      <c r="AD502" s="5">
        <f t="shared" si="416"/>
        <v>49.84030803293912</v>
      </c>
      <c r="AE502" s="5">
        <f t="shared" si="398"/>
        <v>3.8996736950585933E-2</v>
      </c>
      <c r="AG502" s="5">
        <v>4096</v>
      </c>
      <c r="AH502" s="5">
        <v>201822</v>
      </c>
      <c r="AI502" s="5">
        <v>11100482</v>
      </c>
      <c r="AJ502" s="10">
        <f t="shared" si="399"/>
        <v>22200964</v>
      </c>
      <c r="AK502" s="5">
        <v>1963393.8168949999</v>
      </c>
      <c r="AL502" s="10">
        <f t="shared" si="400"/>
        <v>15707150.53516</v>
      </c>
      <c r="AM502" s="5">
        <f t="shared" si="401"/>
        <v>137.24222399999999</v>
      </c>
      <c r="AN502" s="5">
        <f t="shared" si="402"/>
        <v>13107200</v>
      </c>
      <c r="AO502" s="11">
        <f t="shared" si="403"/>
        <v>1.4134303959399757</v>
      </c>
      <c r="AP502" s="11">
        <f t="shared" si="419"/>
        <v>1.3333333333333333</v>
      </c>
      <c r="AQ502" s="6">
        <f t="shared" si="404"/>
        <v>0</v>
      </c>
      <c r="AR502" s="6">
        <f t="shared" si="405"/>
        <v>4.4515610102914801E-3</v>
      </c>
      <c r="AS502" s="5">
        <f t="shared" si="406"/>
        <v>4.4515610102914801E-3</v>
      </c>
      <c r="AT502" s="5">
        <f t="shared" si="407"/>
        <v>4.4515610102914801E-3</v>
      </c>
      <c r="AU502" s="6">
        <f t="shared" si="408"/>
        <v>8.6858771581038913E-2</v>
      </c>
      <c r="AV502" s="6">
        <f t="shared" si="409"/>
        <v>0.10740005359691408</v>
      </c>
      <c r="AW502" s="6">
        <f t="shared" si="410"/>
        <v>2.2940685111094941</v>
      </c>
      <c r="AX502" s="5">
        <f t="shared" si="411"/>
        <v>2.4883273362874472</v>
      </c>
      <c r="AY502" s="5">
        <v>2.568E-3</v>
      </c>
      <c r="AZ502" s="5">
        <v>2.4879104999999999</v>
      </c>
      <c r="BA502" s="10">
        <f t="shared" si="412"/>
        <v>8.6452352024922128</v>
      </c>
      <c r="BB502" s="10">
        <f t="shared" si="413"/>
        <v>48.931933131339562</v>
      </c>
      <c r="BC502" s="5">
        <f t="shared" si="414"/>
        <v>73.347391366490655</v>
      </c>
      <c r="BD502" s="5">
        <f t="shared" si="417"/>
        <v>73.347391366490655</v>
      </c>
      <c r="BE502" s="5">
        <f t="shared" si="415"/>
        <v>1.6754472777347262E-2</v>
      </c>
    </row>
    <row r="503" spans="5:57">
      <c r="E503" s="3"/>
      <c r="F503" s="3"/>
      <c r="G503" s="5">
        <v>4096</v>
      </c>
      <c r="H503" s="5">
        <v>217918</v>
      </c>
      <c r="I503" s="5">
        <v>11634424</v>
      </c>
      <c r="J503" s="10">
        <f t="shared" si="382"/>
        <v>23268848</v>
      </c>
      <c r="K503" s="5">
        <v>2099392.3330080002</v>
      </c>
      <c r="L503" s="10">
        <f t="shared" si="383"/>
        <v>16795138.664064001</v>
      </c>
      <c r="M503" s="5">
        <f t="shared" si="384"/>
        <v>143.97144800000001</v>
      </c>
      <c r="N503" s="5">
        <f t="shared" si="385"/>
        <v>13107200</v>
      </c>
      <c r="O503" s="11">
        <f t="shared" si="386"/>
        <v>1.385451377652962</v>
      </c>
      <c r="P503" s="11">
        <f t="shared" si="418"/>
        <v>1.3333333333333333</v>
      </c>
      <c r="Q503" s="6">
        <f t="shared" si="387"/>
        <v>9.5487728715205802E-4</v>
      </c>
      <c r="R503" s="6">
        <f t="shared" si="388"/>
        <v>2.8938910172787396E-3</v>
      </c>
      <c r="S503" s="5">
        <f t="shared" si="389"/>
        <v>3.8487683044307977E-3</v>
      </c>
      <c r="T503" s="5">
        <f t="shared" si="390"/>
        <v>2.8938910172787396E-3</v>
      </c>
      <c r="U503" s="6">
        <f t="shared" si="391"/>
        <v>0</v>
      </c>
      <c r="V503" s="6">
        <f t="shared" si="392"/>
        <v>0.20528915111733226</v>
      </c>
      <c r="W503" s="6">
        <f t="shared" si="393"/>
        <v>2.3008831654161765</v>
      </c>
      <c r="X503" s="5">
        <f t="shared" si="394"/>
        <v>2.506172316533509</v>
      </c>
      <c r="Y503" s="5">
        <v>2.568E-3</v>
      </c>
      <c r="Z503" s="5">
        <v>2.5207488000000002</v>
      </c>
      <c r="AA503" s="10">
        <f t="shared" si="395"/>
        <v>9.0610778816199371</v>
      </c>
      <c r="AB503" s="10">
        <f t="shared" si="396"/>
        <v>52.321304249420564</v>
      </c>
      <c r="AC503" s="5">
        <f t="shared" si="397"/>
        <v>12.690460174405752</v>
      </c>
      <c r="AD503" s="5">
        <f t="shared" si="416"/>
        <v>49.87415515696253</v>
      </c>
      <c r="AE503" s="5">
        <f t="shared" si="398"/>
        <v>0.57826005774519085</v>
      </c>
      <c r="AG503" s="5">
        <v>4096</v>
      </c>
      <c r="AH503" s="5">
        <v>155331</v>
      </c>
      <c r="AI503" s="5">
        <v>11283503</v>
      </c>
      <c r="AJ503" s="10">
        <f t="shared" si="399"/>
        <v>22567006</v>
      </c>
      <c r="AK503" s="5">
        <v>1640750.356445</v>
      </c>
      <c r="AL503" s="10">
        <f t="shared" si="400"/>
        <v>13126002.85156</v>
      </c>
      <c r="AM503" s="5">
        <f t="shared" si="401"/>
        <v>138.508656</v>
      </c>
      <c r="AN503" s="5">
        <f t="shared" si="402"/>
        <v>13107200</v>
      </c>
      <c r="AO503" s="11">
        <f t="shared" si="403"/>
        <v>1.7192595685988254</v>
      </c>
      <c r="AP503" s="11">
        <f t="shared" si="419"/>
        <v>1.3333333333333333</v>
      </c>
      <c r="AQ503" s="6">
        <f t="shared" si="404"/>
        <v>0</v>
      </c>
      <c r="AR503" s="6">
        <f t="shared" si="405"/>
        <v>3.7200383598656379E-3</v>
      </c>
      <c r="AS503" s="5">
        <f t="shared" si="406"/>
        <v>3.7200383598656379E-3</v>
      </c>
      <c r="AT503" s="5">
        <f t="shared" si="407"/>
        <v>3.7200383598656379E-3</v>
      </c>
      <c r="AU503" s="6">
        <f t="shared" si="408"/>
        <v>8.8290869685745843E-2</v>
      </c>
      <c r="AV503" s="6">
        <f t="shared" si="409"/>
        <v>8.9751059978392889E-2</v>
      </c>
      <c r="AW503" s="6">
        <f t="shared" si="410"/>
        <v>4.0896595186367852</v>
      </c>
      <c r="AX503" s="5">
        <f t="shared" si="411"/>
        <v>4.2677014483009241</v>
      </c>
      <c r="AY503" s="5">
        <v>4.5779999999999996E-3</v>
      </c>
      <c r="AZ503" s="5">
        <v>4.4208668823518638</v>
      </c>
      <c r="BA503" s="10">
        <f t="shared" si="412"/>
        <v>4.9294464831804286</v>
      </c>
      <c r="BB503" s="10">
        <f t="shared" si="413"/>
        <v>22.937532287566622</v>
      </c>
      <c r="BC503" s="5">
        <f t="shared" si="414"/>
        <v>18.74097073251118</v>
      </c>
      <c r="BD503" s="5">
        <f t="shared" si="417"/>
        <v>18.74097073251118</v>
      </c>
      <c r="BE503" s="5">
        <f t="shared" si="415"/>
        <v>3.4646018106172183</v>
      </c>
    </row>
    <row r="504" spans="5:57">
      <c r="E504" s="3"/>
      <c r="F504" s="3"/>
      <c r="G504" s="5">
        <v>4096</v>
      </c>
      <c r="H504" s="5">
        <v>213453</v>
      </c>
      <c r="I504" s="5">
        <v>11784722</v>
      </c>
      <c r="J504" s="10">
        <f t="shared" si="382"/>
        <v>23569444</v>
      </c>
      <c r="K504" s="5">
        <v>2136811.0407710001</v>
      </c>
      <c r="L504" s="10">
        <f t="shared" si="383"/>
        <v>17094488.326168001</v>
      </c>
      <c r="M504" s="5">
        <f t="shared" si="384"/>
        <v>145.68572399999999</v>
      </c>
      <c r="N504" s="5">
        <f t="shared" si="385"/>
        <v>13107200</v>
      </c>
      <c r="O504" s="11">
        <f t="shared" si="386"/>
        <v>1.3787744652128739</v>
      </c>
      <c r="P504" s="11">
        <f t="shared" si="418"/>
        <v>1.3333333333333333</v>
      </c>
      <c r="Q504" s="6">
        <f t="shared" si="387"/>
        <v>9.6721276216176887E-4</v>
      </c>
      <c r="R504" s="6">
        <f t="shared" si="388"/>
        <v>2.9454705436831124E-3</v>
      </c>
      <c r="S504" s="5">
        <f t="shared" si="389"/>
        <v>3.9126833058448808E-3</v>
      </c>
      <c r="T504" s="5">
        <f t="shared" si="390"/>
        <v>2.9454705436831124E-3</v>
      </c>
      <c r="U504" s="6">
        <f t="shared" si="391"/>
        <v>0</v>
      </c>
      <c r="V504" s="6">
        <f t="shared" si="392"/>
        <v>0.20894814073627954</v>
      </c>
      <c r="W504" s="6">
        <f t="shared" si="393"/>
        <v>2.3420983623044722</v>
      </c>
      <c r="X504" s="5">
        <f t="shared" si="394"/>
        <v>2.5510465030407516</v>
      </c>
      <c r="Y504" s="5">
        <v>2.614E-3</v>
      </c>
      <c r="Z504" s="5">
        <v>2.5616038222233839</v>
      </c>
      <c r="AA504" s="10">
        <f t="shared" si="395"/>
        <v>9.0166197398622803</v>
      </c>
      <c r="AB504" s="10">
        <f t="shared" si="396"/>
        <v>52.316720202503447</v>
      </c>
      <c r="AC504" s="5">
        <f t="shared" si="397"/>
        <v>12.68058698099129</v>
      </c>
      <c r="AD504" s="5">
        <f t="shared" si="416"/>
        <v>49.681840315412423</v>
      </c>
      <c r="AE504" s="5">
        <f t="shared" si="398"/>
        <v>0.41213707955310835</v>
      </c>
      <c r="AG504" s="5">
        <v>4096</v>
      </c>
      <c r="AH504" s="5">
        <v>199187</v>
      </c>
      <c r="AI504" s="5">
        <v>11516648</v>
      </c>
      <c r="AJ504" s="10">
        <f t="shared" si="399"/>
        <v>23033296</v>
      </c>
      <c r="AK504" s="5">
        <v>2089327.125</v>
      </c>
      <c r="AL504" s="10">
        <f t="shared" si="400"/>
        <v>16714617</v>
      </c>
      <c r="AM504" s="5">
        <f t="shared" si="401"/>
        <v>142.183516</v>
      </c>
      <c r="AN504" s="5">
        <f t="shared" si="402"/>
        <v>13107200</v>
      </c>
      <c r="AO504" s="11">
        <f t="shared" si="403"/>
        <v>1.378033131121102</v>
      </c>
      <c r="AP504" s="11">
        <f t="shared" si="419"/>
        <v>1.3333333333333333</v>
      </c>
      <c r="AQ504" s="6">
        <f t="shared" si="404"/>
        <v>0</v>
      </c>
      <c r="AR504" s="6">
        <f t="shared" si="405"/>
        <v>4.7370869192727965E-3</v>
      </c>
      <c r="AS504" s="5">
        <f t="shared" si="406"/>
        <v>4.7370869192727965E-3</v>
      </c>
      <c r="AT504" s="5">
        <f t="shared" si="407"/>
        <v>4.7370869192727965E-3</v>
      </c>
      <c r="AU504" s="6">
        <f t="shared" si="408"/>
        <v>9.0115176801442376E-2</v>
      </c>
      <c r="AV504" s="6">
        <f t="shared" si="409"/>
        <v>0.11428876024543716</v>
      </c>
      <c r="AW504" s="6">
        <f t="shared" si="410"/>
        <v>2.2547620412929765</v>
      </c>
      <c r="AX504" s="5">
        <f t="shared" si="411"/>
        <v>2.4591659783398558</v>
      </c>
      <c r="AY504" s="5">
        <v>2.5240000000000002E-3</v>
      </c>
      <c r="AZ504" s="5">
        <v>2.4898979555558363</v>
      </c>
      <c r="BA504" s="10">
        <f t="shared" si="412"/>
        <v>9.1257115689381916</v>
      </c>
      <c r="BB504" s="10">
        <f t="shared" si="413"/>
        <v>52.978183835182243</v>
      </c>
      <c r="BC504" s="5">
        <f t="shared" si="414"/>
        <v>87.681732142345325</v>
      </c>
      <c r="BD504" s="5">
        <f t="shared" si="417"/>
        <v>87.681732142345325</v>
      </c>
      <c r="BE504" s="5">
        <f t="shared" si="415"/>
        <v>1.2342665347953956</v>
      </c>
    </row>
    <row r="505" spans="5:57">
      <c r="E505" s="3"/>
      <c r="F505" s="3"/>
      <c r="G505" s="5">
        <v>4096</v>
      </c>
      <c r="H505" s="5">
        <v>224617</v>
      </c>
      <c r="I505" s="5">
        <v>12169847</v>
      </c>
      <c r="J505" s="10">
        <f t="shared" si="382"/>
        <v>24339694</v>
      </c>
      <c r="K505" s="5">
        <v>2245229.5351559999</v>
      </c>
      <c r="L505" s="10">
        <f t="shared" si="383"/>
        <v>17961836.281248</v>
      </c>
      <c r="M505" s="5">
        <f t="shared" si="384"/>
        <v>150.53050400000001</v>
      </c>
      <c r="N505" s="5">
        <f t="shared" si="385"/>
        <v>13107200</v>
      </c>
      <c r="O505" s="11">
        <f t="shared" si="386"/>
        <v>1.3550782681061639</v>
      </c>
      <c r="P505" s="11">
        <f t="shared" si="418"/>
        <v>1.3333333333333333</v>
      </c>
      <c r="Q505" s="6">
        <f t="shared" si="387"/>
        <v>9.9882129862343088E-4</v>
      </c>
      <c r="R505" s="6">
        <f t="shared" si="388"/>
        <v>3.09491917321016E-3</v>
      </c>
      <c r="S505" s="5">
        <f t="shared" si="389"/>
        <v>4.0937404718335907E-3</v>
      </c>
      <c r="T505" s="5">
        <f t="shared" si="390"/>
        <v>3.09491917321016E-3</v>
      </c>
      <c r="U505" s="6">
        <f t="shared" si="391"/>
        <v>0</v>
      </c>
      <c r="V505" s="6">
        <f t="shared" si="392"/>
        <v>0.21954984691943299</v>
      </c>
      <c r="W505" s="6">
        <f t="shared" si="393"/>
        <v>2.5186069228913053</v>
      </c>
      <c r="X505" s="5">
        <f t="shared" si="394"/>
        <v>2.7381567698107383</v>
      </c>
      <c r="Y505" s="5">
        <v>2.8110000000000001E-3</v>
      </c>
      <c r="Z505" s="5">
        <v>2.7573942300000001</v>
      </c>
      <c r="AA505" s="10">
        <f t="shared" si="395"/>
        <v>8.6587314123087857</v>
      </c>
      <c r="AB505" s="10">
        <f t="shared" si="396"/>
        <v>51.118708733541084</v>
      </c>
      <c r="AC505" s="5">
        <f t="shared" si="397"/>
        <v>10.100290758098891</v>
      </c>
      <c r="AD505" s="5">
        <f t="shared" si="416"/>
        <v>45.632887649718626</v>
      </c>
      <c r="AE505" s="5">
        <f t="shared" si="398"/>
        <v>0.69766810925914491</v>
      </c>
      <c r="AG505" s="5">
        <v>2048</v>
      </c>
      <c r="AH505" s="5">
        <v>217918</v>
      </c>
      <c r="AI505" s="5">
        <v>11634424</v>
      </c>
      <c r="AJ505" s="10">
        <f t="shared" si="399"/>
        <v>23268848</v>
      </c>
      <c r="AK505" s="5">
        <v>2098529.656738</v>
      </c>
      <c r="AL505" s="10">
        <f t="shared" si="400"/>
        <v>16788237.253904</v>
      </c>
      <c r="AM505" s="5">
        <f t="shared" si="401"/>
        <v>143.97144800000001</v>
      </c>
      <c r="AN505" s="5">
        <f t="shared" si="402"/>
        <v>13107200</v>
      </c>
      <c r="AO505" s="11">
        <f t="shared" si="403"/>
        <v>1.3860209173889877</v>
      </c>
      <c r="AP505" s="11">
        <f t="shared" si="419"/>
        <v>1.3333333333333333</v>
      </c>
      <c r="AQ505" s="6">
        <f t="shared" si="404"/>
        <v>0</v>
      </c>
      <c r="AR505" s="6">
        <f t="shared" si="405"/>
        <v>4.7579516236068648E-3</v>
      </c>
      <c r="AS505" s="5">
        <f t="shared" si="406"/>
        <v>4.7579516236068648E-3</v>
      </c>
      <c r="AT505" s="5">
        <f t="shared" si="407"/>
        <v>4.7579516236068648E-3</v>
      </c>
      <c r="AU505" s="6">
        <f t="shared" si="408"/>
        <v>9.1036747475736382E-2</v>
      </c>
      <c r="AV505" s="6">
        <f t="shared" si="409"/>
        <v>0.11479215003580104</v>
      </c>
      <c r="AW505" s="6">
        <f t="shared" si="410"/>
        <v>6.1898756672420898</v>
      </c>
      <c r="AX505" s="5">
        <f t="shared" si="411"/>
        <v>6.3957045647536273</v>
      </c>
      <c r="AY505" s="5">
        <v>6.9290000000000003E-3</v>
      </c>
      <c r="AZ505" s="5">
        <v>6.0570430916643572</v>
      </c>
      <c r="BA505" s="10">
        <f t="shared" si="412"/>
        <v>3.3581827103478137</v>
      </c>
      <c r="BB505" s="10">
        <f t="shared" si="413"/>
        <v>19.383157458685524</v>
      </c>
      <c r="BC505" s="5">
        <f t="shared" si="414"/>
        <v>31.332780724392201</v>
      </c>
      <c r="BD505" s="5">
        <f t="shared" si="417"/>
        <v>31.332780724392201</v>
      </c>
      <c r="BE505" s="5">
        <f t="shared" si="415"/>
        <v>5.5912013166182133</v>
      </c>
    </row>
    <row r="506" spans="5:57">
      <c r="E506" s="3"/>
      <c r="F506" s="3"/>
      <c r="G506" s="5">
        <v>4096</v>
      </c>
      <c r="H506" s="5">
        <v>1489752</v>
      </c>
      <c r="I506" s="5">
        <v>10319760</v>
      </c>
      <c r="J506" s="10">
        <f t="shared" si="382"/>
        <v>20639520</v>
      </c>
      <c r="K506" s="5">
        <v>2196779.3317869999</v>
      </c>
      <c r="L506" s="10">
        <f t="shared" si="383"/>
        <v>17574234.654296</v>
      </c>
      <c r="M506" s="5">
        <f t="shared" si="384"/>
        <v>153.63216</v>
      </c>
      <c r="N506" s="5">
        <f t="shared" si="385"/>
        <v>13107200</v>
      </c>
      <c r="O506" s="11">
        <f t="shared" si="386"/>
        <v>1.1744192794736978</v>
      </c>
      <c r="P506" s="11">
        <f t="shared" si="418"/>
        <v>1.3333333333333333</v>
      </c>
      <c r="Q506" s="6">
        <f t="shared" si="387"/>
        <v>8.4697828039104661E-4</v>
      </c>
      <c r="R506" s="6">
        <f t="shared" si="388"/>
        <v>3.0281333675699221E-3</v>
      </c>
      <c r="S506" s="5">
        <f t="shared" si="389"/>
        <v>3.8751116479609688E-3</v>
      </c>
      <c r="T506" s="5">
        <f t="shared" si="390"/>
        <v>3.0281333675699221E-3</v>
      </c>
      <c r="U506" s="6">
        <f t="shared" si="391"/>
        <v>0</v>
      </c>
      <c r="V506" s="6">
        <f t="shared" si="392"/>
        <v>0.21481214212519234</v>
      </c>
      <c r="W506" s="6">
        <f t="shared" si="393"/>
        <v>2.6001413341268473</v>
      </c>
      <c r="X506" s="5">
        <f t="shared" si="394"/>
        <v>2.8149534762520396</v>
      </c>
      <c r="Y506" s="5">
        <v>2.9020000000000001E-3</v>
      </c>
      <c r="Z506" s="5">
        <v>2.8806702999999998</v>
      </c>
      <c r="AA506" s="10">
        <f t="shared" si="395"/>
        <v>7.1121709166092346</v>
      </c>
      <c r="AB506" s="10">
        <f t="shared" si="396"/>
        <v>48.447235435688491</v>
      </c>
      <c r="AC506" s="5">
        <f t="shared" si="397"/>
        <v>4.3464289307347359</v>
      </c>
      <c r="AD506" s="5">
        <f t="shared" si="416"/>
        <v>33.532448241246335</v>
      </c>
      <c r="AE506" s="5">
        <f t="shared" si="398"/>
        <v>2.2813032004377654</v>
      </c>
      <c r="AG506" s="5">
        <v>4096</v>
      </c>
      <c r="AH506" s="5">
        <v>213453</v>
      </c>
      <c r="AI506" s="5">
        <v>11784722</v>
      </c>
      <c r="AJ506" s="10">
        <f t="shared" si="399"/>
        <v>23569444</v>
      </c>
      <c r="AK506" s="5">
        <v>2135376.0092770001</v>
      </c>
      <c r="AL506" s="10">
        <f t="shared" si="400"/>
        <v>17083008.074216001</v>
      </c>
      <c r="AM506" s="5">
        <f t="shared" si="401"/>
        <v>145.68572399999999</v>
      </c>
      <c r="AN506" s="5">
        <f t="shared" si="402"/>
        <v>13107200</v>
      </c>
      <c r="AO506" s="11">
        <f t="shared" si="403"/>
        <v>1.3797010396297951</v>
      </c>
      <c r="AP506" s="11">
        <f t="shared" si="419"/>
        <v>1.3333333333333333</v>
      </c>
      <c r="AQ506" s="6">
        <f t="shared" si="404"/>
        <v>0</v>
      </c>
      <c r="AR506" s="6">
        <f t="shared" si="405"/>
        <v>4.8414925744454801E-3</v>
      </c>
      <c r="AS506" s="5">
        <f t="shared" si="406"/>
        <v>4.8414925744454801E-3</v>
      </c>
      <c r="AT506" s="5">
        <f t="shared" si="407"/>
        <v>4.8414925744454801E-3</v>
      </c>
      <c r="AU506" s="6">
        <f t="shared" si="408"/>
        <v>9.2212795475371617E-2</v>
      </c>
      <c r="AV506" s="6">
        <f t="shared" si="409"/>
        <v>0.11680769078136459</v>
      </c>
      <c r="AW506" s="6">
        <f t="shared" si="410"/>
        <v>2.3387349540828097</v>
      </c>
      <c r="AX506" s="5">
        <f t="shared" si="411"/>
        <v>2.5477554403395457</v>
      </c>
      <c r="AY506" s="5">
        <v>2.6180000000000001E-3</v>
      </c>
      <c r="AZ506" s="5">
        <v>2.5682252750000001</v>
      </c>
      <c r="BA506" s="10">
        <f t="shared" si="412"/>
        <v>9.0028433919022159</v>
      </c>
      <c r="BB506" s="10">
        <f t="shared" si="413"/>
        <v>52.201705345197858</v>
      </c>
      <c r="BC506" s="5">
        <f t="shared" si="414"/>
        <v>84.93096159073643</v>
      </c>
      <c r="BD506" s="5">
        <f t="shared" si="417"/>
        <v>84.93096159073643</v>
      </c>
      <c r="BE506" s="5">
        <f t="shared" si="415"/>
        <v>0.79704202196415108</v>
      </c>
    </row>
    <row r="507" spans="5:57">
      <c r="E507" s="3"/>
      <c r="F507" s="3"/>
      <c r="G507" s="5">
        <v>1024</v>
      </c>
      <c r="H507" s="5">
        <v>84414</v>
      </c>
      <c r="I507" s="5">
        <v>13135930</v>
      </c>
      <c r="J507" s="10">
        <f t="shared" si="382"/>
        <v>26271860</v>
      </c>
      <c r="K507" s="5">
        <v>2431260.9697270002</v>
      </c>
      <c r="L507" s="10">
        <f t="shared" si="383"/>
        <v>19450087.757816002</v>
      </c>
      <c r="M507" s="5">
        <f t="shared" si="384"/>
        <v>159.31943999999999</v>
      </c>
      <c r="N507" s="5">
        <f t="shared" si="385"/>
        <v>13107200</v>
      </c>
      <c r="O507" s="11">
        <f t="shared" si="386"/>
        <v>1.3507322088787324</v>
      </c>
      <c r="P507" s="11">
        <f t="shared" si="418"/>
        <v>1.3333333333333333</v>
      </c>
      <c r="Q507" s="6">
        <f t="shared" si="387"/>
        <v>1.0781110609875773E-3</v>
      </c>
      <c r="R507" s="6">
        <f t="shared" si="388"/>
        <v>3.3513527559055597E-3</v>
      </c>
      <c r="S507" s="5">
        <f t="shared" si="389"/>
        <v>4.4294638168931371E-3</v>
      </c>
      <c r="T507" s="5">
        <f t="shared" si="390"/>
        <v>3.3513527559055597E-3</v>
      </c>
      <c r="U507" s="6">
        <f t="shared" si="391"/>
        <v>0</v>
      </c>
      <c r="V507" s="6">
        <f t="shared" si="392"/>
        <v>0.23774093711432831</v>
      </c>
      <c r="W507" s="6">
        <f t="shared" si="393"/>
        <v>12.306320201320554</v>
      </c>
      <c r="X507" s="5">
        <f t="shared" si="394"/>
        <v>12.544061138434882</v>
      </c>
      <c r="Y507" s="5">
        <v>1.3735000000000001E-2</v>
      </c>
      <c r="Z507" s="5">
        <v>12.936424208328756</v>
      </c>
      <c r="AA507" s="10">
        <f t="shared" si="395"/>
        <v>1.9127673825991991</v>
      </c>
      <c r="AB507" s="10">
        <f t="shared" si="396"/>
        <v>11.328773357300911</v>
      </c>
      <c r="AC507" s="5">
        <f t="shared" si="397"/>
        <v>75.599907128463357</v>
      </c>
      <c r="AD507" s="5">
        <f t="shared" si="416"/>
        <v>67.750536462372494</v>
      </c>
      <c r="AE507" s="5">
        <f t="shared" si="398"/>
        <v>3.0330102320026064</v>
      </c>
      <c r="AG507" s="5">
        <v>4096</v>
      </c>
      <c r="AH507" s="5">
        <v>1489752</v>
      </c>
      <c r="AI507" s="5">
        <v>10319760</v>
      </c>
      <c r="AJ507" s="10">
        <f t="shared" si="399"/>
        <v>20639520</v>
      </c>
      <c r="AK507" s="5">
        <v>2197616.0419919998</v>
      </c>
      <c r="AL507" s="10">
        <f t="shared" si="400"/>
        <v>17580928.335935999</v>
      </c>
      <c r="AM507" s="5">
        <f t="shared" si="401"/>
        <v>153.63216</v>
      </c>
      <c r="AN507" s="5">
        <f t="shared" si="402"/>
        <v>13107200</v>
      </c>
      <c r="AO507" s="11">
        <f t="shared" si="403"/>
        <v>1.1739721364890692</v>
      </c>
      <c r="AP507" s="11">
        <f t="shared" si="419"/>
        <v>1.3333333333333333</v>
      </c>
      <c r="AQ507" s="6">
        <f t="shared" si="404"/>
        <v>0</v>
      </c>
      <c r="AR507" s="6">
        <f t="shared" si="405"/>
        <v>4.9826080758437292E-3</v>
      </c>
      <c r="AS507" s="5">
        <f t="shared" si="406"/>
        <v>4.9826080758437292E-3</v>
      </c>
      <c r="AT507" s="5">
        <f t="shared" si="407"/>
        <v>4.9826080758437292E-3</v>
      </c>
      <c r="AU507" s="6">
        <f t="shared" si="408"/>
        <v>8.0749797766542217E-2</v>
      </c>
      <c r="AV507" s="6">
        <f t="shared" si="409"/>
        <v>0.12021229702589069</v>
      </c>
      <c r="AW507" s="6">
        <f t="shared" si="410"/>
        <v>2.7139330750586614</v>
      </c>
      <c r="AX507" s="5">
        <f t="shared" si="411"/>
        <v>2.9148951698510945</v>
      </c>
      <c r="AY507" s="5">
        <v>3.0379999999999999E-3</v>
      </c>
      <c r="AZ507" s="5">
        <v>2.9976857400000001</v>
      </c>
      <c r="BA507" s="10">
        <f t="shared" si="412"/>
        <v>6.7937853851217911</v>
      </c>
      <c r="BB507" s="10">
        <f t="shared" si="413"/>
        <v>46.296058817474652</v>
      </c>
      <c r="BC507" s="5">
        <f t="shared" si="414"/>
        <v>64.00948241750261</v>
      </c>
      <c r="BD507" s="5">
        <f t="shared" si="417"/>
        <v>64.00948241750261</v>
      </c>
      <c r="BE507" s="5">
        <f t="shared" si="415"/>
        <v>2.7618161918769228</v>
      </c>
    </row>
    <row r="508" spans="5:57">
      <c r="E508" s="3"/>
      <c r="F508" s="3"/>
      <c r="G508" s="5">
        <v>4096</v>
      </c>
      <c r="H508" s="5">
        <v>245874</v>
      </c>
      <c r="I508" s="5">
        <v>13150496</v>
      </c>
      <c r="J508" s="10">
        <f t="shared" si="382"/>
        <v>26300992</v>
      </c>
      <c r="K508" s="5">
        <v>2427231.8481450002</v>
      </c>
      <c r="L508" s="10">
        <f t="shared" si="383"/>
        <v>19417854.785160001</v>
      </c>
      <c r="M508" s="5">
        <f t="shared" si="384"/>
        <v>162.723432</v>
      </c>
      <c r="N508" s="5">
        <f t="shared" si="385"/>
        <v>13107200</v>
      </c>
      <c r="O508" s="11">
        <f t="shared" si="386"/>
        <v>1.3544746467102227</v>
      </c>
      <c r="P508" s="11">
        <f t="shared" si="418"/>
        <v>1.3333333333333333</v>
      </c>
      <c r="Q508" s="6">
        <f t="shared" si="387"/>
        <v>1.0793065428236061E-3</v>
      </c>
      <c r="R508" s="6">
        <f t="shared" si="388"/>
        <v>3.3457988446283058E-3</v>
      </c>
      <c r="S508" s="5">
        <f t="shared" si="389"/>
        <v>4.4251053874519121E-3</v>
      </c>
      <c r="T508" s="5">
        <f t="shared" si="390"/>
        <v>3.3457988446283058E-3</v>
      </c>
      <c r="U508" s="6">
        <f t="shared" si="391"/>
        <v>0</v>
      </c>
      <c r="V508" s="6">
        <f t="shared" si="392"/>
        <v>0.23734694932256944</v>
      </c>
      <c r="W508" s="6">
        <f t="shared" si="393"/>
        <v>2.5481743467459523</v>
      </c>
      <c r="X508" s="5">
        <f t="shared" si="394"/>
        <v>2.7855212960685218</v>
      </c>
      <c r="Y508" s="5">
        <v>2.8440000000000002E-3</v>
      </c>
      <c r="Z508" s="5">
        <v>2.797800800001264</v>
      </c>
      <c r="AA508" s="10">
        <f t="shared" si="395"/>
        <v>9.2478874824191273</v>
      </c>
      <c r="AB508" s="10">
        <f t="shared" si="396"/>
        <v>54.621251153755274</v>
      </c>
      <c r="AC508" s="5">
        <f t="shared" si="397"/>
        <v>17.644122525608495</v>
      </c>
      <c r="AD508" s="5">
        <f t="shared" si="416"/>
        <v>55.594422906185372</v>
      </c>
      <c r="AE508" s="5">
        <f t="shared" si="398"/>
        <v>0.43889843525445354</v>
      </c>
      <c r="AG508" s="5">
        <v>1024</v>
      </c>
      <c r="AH508" s="5">
        <v>84414</v>
      </c>
      <c r="AI508" s="5">
        <v>13135930</v>
      </c>
      <c r="AJ508" s="10">
        <f t="shared" si="399"/>
        <v>26271860</v>
      </c>
      <c r="AK508" s="5">
        <v>2432143.4023440001</v>
      </c>
      <c r="AL508" s="10">
        <f t="shared" si="400"/>
        <v>19457147.218752</v>
      </c>
      <c r="AM508" s="5">
        <f t="shared" si="401"/>
        <v>159.31943999999999</v>
      </c>
      <c r="AN508" s="5">
        <f t="shared" si="402"/>
        <v>13107200</v>
      </c>
      <c r="AO508" s="11">
        <f t="shared" si="403"/>
        <v>1.3502421349148379</v>
      </c>
      <c r="AP508" s="11">
        <f t="shared" si="419"/>
        <v>1.3333333333333333</v>
      </c>
      <c r="AQ508" s="6">
        <f t="shared" si="404"/>
        <v>0</v>
      </c>
      <c r="AR508" s="6">
        <f t="shared" si="405"/>
        <v>5.5143469680648486E-3</v>
      </c>
      <c r="AS508" s="5">
        <f t="shared" si="406"/>
        <v>5.5143469680648486E-3</v>
      </c>
      <c r="AT508" s="5">
        <f t="shared" si="407"/>
        <v>5.5143469680648486E-3</v>
      </c>
      <c r="AU508" s="6">
        <f t="shared" si="408"/>
        <v>0.1027856937540655</v>
      </c>
      <c r="AV508" s="6">
        <f t="shared" si="409"/>
        <v>0.13304123172814081</v>
      </c>
      <c r="AW508" s="6">
        <f t="shared" si="410"/>
        <v>12.043859683324843</v>
      </c>
      <c r="AX508" s="5">
        <f t="shared" si="411"/>
        <v>12.279686608807049</v>
      </c>
      <c r="AY508" s="5">
        <v>1.3481999999999999E-2</v>
      </c>
      <c r="AZ508" s="5">
        <v>12.611062799999999</v>
      </c>
      <c r="BA508" s="10">
        <f t="shared" si="412"/>
        <v>1.9486619195964991</v>
      </c>
      <c r="BB508" s="10">
        <f t="shared" si="413"/>
        <v>11.545555388667559</v>
      </c>
      <c r="BC508" s="5">
        <f t="shared" si="414"/>
        <v>59.098450021770887</v>
      </c>
      <c r="BD508" s="5">
        <f t="shared" si="417"/>
        <v>59.098450021770887</v>
      </c>
      <c r="BE508" s="5">
        <f t="shared" si="415"/>
        <v>2.6276626835364745</v>
      </c>
    </row>
    <row r="509" spans="5:57">
      <c r="E509" s="3"/>
      <c r="F509" s="3"/>
      <c r="G509" s="5">
        <v>4096</v>
      </c>
      <c r="H509" s="5">
        <v>63838</v>
      </c>
      <c r="I509" s="5">
        <v>14148858</v>
      </c>
      <c r="J509" s="10">
        <f t="shared" si="382"/>
        <v>28297716</v>
      </c>
      <c r="K509" s="5">
        <v>2544139.606689</v>
      </c>
      <c r="L509" s="10">
        <f t="shared" si="383"/>
        <v>20353116.853512</v>
      </c>
      <c r="M509" s="5">
        <f t="shared" si="384"/>
        <v>171.06305599999999</v>
      </c>
      <c r="N509" s="5">
        <f t="shared" si="385"/>
        <v>13107200</v>
      </c>
      <c r="O509" s="11">
        <f t="shared" si="386"/>
        <v>1.3903382073452368</v>
      </c>
      <c r="P509" s="11">
        <f t="shared" si="418"/>
        <v>1.3333333333333333</v>
      </c>
      <c r="Q509" s="6">
        <f t="shared" si="387"/>
        <v>1.1612455539990372E-3</v>
      </c>
      <c r="R509" s="6">
        <f t="shared" si="388"/>
        <v>3.5069494342448411E-3</v>
      </c>
      <c r="S509" s="5">
        <f t="shared" si="389"/>
        <v>4.6681949882438779E-3</v>
      </c>
      <c r="T509" s="5">
        <f t="shared" si="390"/>
        <v>3.5069494342448411E-3</v>
      </c>
      <c r="U509" s="6">
        <f t="shared" si="391"/>
        <v>0</v>
      </c>
      <c r="V509" s="6">
        <f t="shared" si="392"/>
        <v>0.24877877849198476</v>
      </c>
      <c r="W509" s="6">
        <f t="shared" si="393"/>
        <v>3.6582967151067942</v>
      </c>
      <c r="X509" s="5">
        <f t="shared" si="394"/>
        <v>3.907075493598779</v>
      </c>
      <c r="Y509" s="5">
        <v>4.0829999999999998E-3</v>
      </c>
      <c r="Z509" s="5">
        <v>3.9506835799986391</v>
      </c>
      <c r="AA509" s="10">
        <f t="shared" si="395"/>
        <v>6.93061866274798</v>
      </c>
      <c r="AB509" s="10">
        <f t="shared" si="396"/>
        <v>39.878749651750184</v>
      </c>
      <c r="AC509" s="5">
        <f t="shared" si="397"/>
        <v>14.108512509310769</v>
      </c>
      <c r="AD509" s="5">
        <f t="shared" si="416"/>
        <v>14.332475832571101</v>
      </c>
      <c r="AE509" s="5">
        <f t="shared" si="398"/>
        <v>1.1038111637347339</v>
      </c>
      <c r="AG509" s="5">
        <v>2048</v>
      </c>
      <c r="AH509" s="5">
        <v>245874</v>
      </c>
      <c r="AI509" s="5">
        <v>13150496</v>
      </c>
      <c r="AJ509" s="10">
        <f t="shared" si="399"/>
        <v>26300992</v>
      </c>
      <c r="AK509" s="5">
        <v>2428106.9863280002</v>
      </c>
      <c r="AL509" s="10">
        <f t="shared" si="400"/>
        <v>19424855.890624002</v>
      </c>
      <c r="AM509" s="5">
        <f t="shared" si="401"/>
        <v>162.723432</v>
      </c>
      <c r="AN509" s="5">
        <f t="shared" si="402"/>
        <v>13107200</v>
      </c>
      <c r="AO509" s="11">
        <f t="shared" si="403"/>
        <v>1.3539864670344852</v>
      </c>
      <c r="AP509" s="11">
        <f t="shared" si="419"/>
        <v>1.3333333333333333</v>
      </c>
      <c r="AQ509" s="6">
        <f t="shared" si="404"/>
        <v>0</v>
      </c>
      <c r="AR509" s="6">
        <f t="shared" si="405"/>
        <v>5.5051952879467169E-3</v>
      </c>
      <c r="AS509" s="5">
        <f t="shared" si="406"/>
        <v>5.5051952879467169E-3</v>
      </c>
      <c r="AT509" s="5">
        <f t="shared" si="407"/>
        <v>5.5051952879467169E-3</v>
      </c>
      <c r="AU509" s="6">
        <f t="shared" si="408"/>
        <v>0.10289966942348683</v>
      </c>
      <c r="AV509" s="6">
        <f t="shared" si="409"/>
        <v>0.13282043481377373</v>
      </c>
      <c r="AW509" s="6">
        <f t="shared" si="410"/>
        <v>4.637270109489636</v>
      </c>
      <c r="AX509" s="5">
        <f t="shared" si="411"/>
        <v>4.8729902137268963</v>
      </c>
      <c r="AY509" s="5">
        <v>5.1910000000000003E-3</v>
      </c>
      <c r="AZ509" s="5">
        <v>4.8066352888911963</v>
      </c>
      <c r="BA509" s="10">
        <f t="shared" si="412"/>
        <v>5.0666522827971487</v>
      </c>
      <c r="BB509" s="10">
        <f t="shared" si="413"/>
        <v>29.936206342706992</v>
      </c>
      <c r="BC509" s="5">
        <f t="shared" si="414"/>
        <v>6.0526928905165969</v>
      </c>
      <c r="BD509" s="5">
        <f t="shared" si="417"/>
        <v>6.0526928905165969</v>
      </c>
      <c r="BE509" s="5">
        <f t="shared" si="415"/>
        <v>1.3804859501001776</v>
      </c>
    </row>
    <row r="510" spans="5:57">
      <c r="E510" s="3"/>
      <c r="F510" s="3"/>
      <c r="G510" s="5">
        <v>4096</v>
      </c>
      <c r="H510" s="5">
        <v>36000</v>
      </c>
      <c r="I510" s="5">
        <v>14220946</v>
      </c>
      <c r="J510" s="10">
        <f t="shared" si="382"/>
        <v>28441892</v>
      </c>
      <c r="K510" s="5">
        <v>2575954.7636719998</v>
      </c>
      <c r="L510" s="10">
        <f t="shared" si="383"/>
        <v>20607638.109375998</v>
      </c>
      <c r="M510" s="5">
        <f t="shared" si="384"/>
        <v>171.371352</v>
      </c>
      <c r="N510" s="5">
        <f t="shared" si="385"/>
        <v>13107200</v>
      </c>
      <c r="O510" s="11">
        <f t="shared" si="386"/>
        <v>1.3801626294601708</v>
      </c>
      <c r="P510" s="11">
        <f t="shared" si="418"/>
        <v>1.3333333333333333</v>
      </c>
      <c r="Q510" s="6">
        <f t="shared" si="387"/>
        <v>1.1671620646811489E-3</v>
      </c>
      <c r="R510" s="6">
        <f t="shared" si="388"/>
        <v>3.5508047897011975E-3</v>
      </c>
      <c r="S510" s="5">
        <f t="shared" si="389"/>
        <v>4.7179668543823466E-3</v>
      </c>
      <c r="T510" s="5">
        <f t="shared" si="390"/>
        <v>3.5508047897011975E-3</v>
      </c>
      <c r="U510" s="6">
        <f t="shared" si="391"/>
        <v>0</v>
      </c>
      <c r="V510" s="6">
        <f t="shared" si="392"/>
        <v>0.2518898247061751</v>
      </c>
      <c r="W510" s="6">
        <f t="shared" si="393"/>
        <v>2.9639102457931119</v>
      </c>
      <c r="X510" s="5">
        <f t="shared" si="394"/>
        <v>3.2158000704992871</v>
      </c>
      <c r="Y510" s="5">
        <v>3.3080000000000002E-3</v>
      </c>
      <c r="Z510" s="5">
        <v>3.2262322545460562</v>
      </c>
      <c r="AA510" s="10">
        <f t="shared" si="395"/>
        <v>8.5979117291414759</v>
      </c>
      <c r="AB510" s="10">
        <f t="shared" si="396"/>
        <v>49.837093372130582</v>
      </c>
      <c r="AC510" s="5">
        <f t="shared" si="397"/>
        <v>7.3399271372792425</v>
      </c>
      <c r="AD510" s="5">
        <f t="shared" si="416"/>
        <v>42.622939975282534</v>
      </c>
      <c r="AE510" s="5">
        <f t="shared" si="398"/>
        <v>0.32335502293950641</v>
      </c>
      <c r="AG510" s="5">
        <v>2048</v>
      </c>
      <c r="AH510" s="5">
        <v>63838</v>
      </c>
      <c r="AI510" s="5">
        <v>14148858</v>
      </c>
      <c r="AJ510" s="10">
        <f t="shared" si="399"/>
        <v>28297716</v>
      </c>
      <c r="AK510" s="5">
        <v>2543396.4287109999</v>
      </c>
      <c r="AL510" s="10">
        <f t="shared" si="400"/>
        <v>20347171.429687999</v>
      </c>
      <c r="AM510" s="5">
        <f t="shared" si="401"/>
        <v>171.06305599999999</v>
      </c>
      <c r="AN510" s="5">
        <f t="shared" si="402"/>
        <v>13107200</v>
      </c>
      <c r="AO510" s="11">
        <f t="shared" si="403"/>
        <v>1.3907444628255099</v>
      </c>
      <c r="AP510" s="11">
        <f t="shared" si="419"/>
        <v>1.3333333333333333</v>
      </c>
      <c r="AQ510" s="6">
        <f t="shared" si="404"/>
        <v>0</v>
      </c>
      <c r="AR510" s="6">
        <f t="shared" si="405"/>
        <v>5.7665885867307755E-3</v>
      </c>
      <c r="AS510" s="5">
        <f t="shared" si="406"/>
        <v>5.7665885867307755E-3</v>
      </c>
      <c r="AT510" s="5">
        <f t="shared" si="407"/>
        <v>5.7665885867307755E-3</v>
      </c>
      <c r="AU510" s="6">
        <f t="shared" si="408"/>
        <v>0.11071162722074186</v>
      </c>
      <c r="AV510" s="6">
        <f t="shared" si="409"/>
        <v>0.1391269089324883</v>
      </c>
      <c r="AW510" s="6">
        <f t="shared" si="410"/>
        <v>7.5352289295983574</v>
      </c>
      <c r="AX510" s="5">
        <f t="shared" si="411"/>
        <v>7.7850674657515873</v>
      </c>
      <c r="AY510" s="5">
        <v>8.4349999999999998E-3</v>
      </c>
      <c r="AZ510" s="5">
        <v>7.4802704666638542</v>
      </c>
      <c r="BA510" s="10">
        <f t="shared" si="412"/>
        <v>3.3547973918197984</v>
      </c>
      <c r="BB510" s="10">
        <f t="shared" si="413"/>
        <v>19.29785079282798</v>
      </c>
      <c r="BC510" s="5">
        <f t="shared" si="414"/>
        <v>31.634990080251622</v>
      </c>
      <c r="BD510" s="5">
        <f t="shared" si="417"/>
        <v>31.634990080251622</v>
      </c>
      <c r="BE510" s="5">
        <f t="shared" si="415"/>
        <v>4.0746788561466314</v>
      </c>
    </row>
    <row r="511" spans="5:57">
      <c r="E511" s="3"/>
      <c r="F511" s="3"/>
      <c r="G511" s="5">
        <v>4096</v>
      </c>
      <c r="H511" s="5">
        <v>151926</v>
      </c>
      <c r="I511" s="5">
        <v>14708717</v>
      </c>
      <c r="J511" s="10">
        <f t="shared" si="382"/>
        <v>29417434</v>
      </c>
      <c r="K511" s="5">
        <v>2707191.8884279998</v>
      </c>
      <c r="L511" s="10">
        <f t="shared" si="383"/>
        <v>21657535.107423998</v>
      </c>
      <c r="M511" s="5">
        <f t="shared" si="384"/>
        <v>179.54312400000001</v>
      </c>
      <c r="N511" s="5">
        <f t="shared" si="385"/>
        <v>13107200</v>
      </c>
      <c r="O511" s="11">
        <f t="shared" si="386"/>
        <v>1.3583001876291998</v>
      </c>
      <c r="P511" s="11">
        <f t="shared" si="418"/>
        <v>1.3333333333333333</v>
      </c>
      <c r="Q511" s="6">
        <f t="shared" si="387"/>
        <v>1.2071951122330901E-3</v>
      </c>
      <c r="R511" s="6">
        <f t="shared" si="388"/>
        <v>3.7317075826159085E-3</v>
      </c>
      <c r="S511" s="5">
        <f t="shared" si="389"/>
        <v>4.9389026948489989E-3</v>
      </c>
      <c r="T511" s="5">
        <f t="shared" si="390"/>
        <v>3.7317075826159085E-3</v>
      </c>
      <c r="U511" s="6">
        <f t="shared" si="391"/>
        <v>0</v>
      </c>
      <c r="V511" s="6">
        <f t="shared" si="392"/>
        <v>0.26472285144093355</v>
      </c>
      <c r="W511" s="6">
        <f t="shared" si="393"/>
        <v>3.4898519973894109</v>
      </c>
      <c r="X511" s="5">
        <f t="shared" si="394"/>
        <v>3.7545748488303445</v>
      </c>
      <c r="Y511" s="5">
        <v>3.895E-3</v>
      </c>
      <c r="Z511" s="5">
        <v>3.8022711785719849</v>
      </c>
      <c r="AA511" s="10">
        <f t="shared" si="395"/>
        <v>7.5526146341463409</v>
      </c>
      <c r="AB511" s="10">
        <f t="shared" si="396"/>
        <v>44.482742197533241</v>
      </c>
      <c r="AC511" s="5">
        <f t="shared" si="397"/>
        <v>4.1923598814914369</v>
      </c>
      <c r="AD511" s="5">
        <f t="shared" si="416"/>
        <v>26.801096145032062</v>
      </c>
      <c r="AE511" s="5">
        <f t="shared" si="398"/>
        <v>1.2544168340868749</v>
      </c>
      <c r="AG511" s="5">
        <v>4096</v>
      </c>
      <c r="AH511" s="5">
        <v>36000</v>
      </c>
      <c r="AI511" s="5">
        <v>14220946</v>
      </c>
      <c r="AJ511" s="10">
        <f t="shared" si="399"/>
        <v>28441892</v>
      </c>
      <c r="AK511" s="5">
        <v>2574610.1311039999</v>
      </c>
      <c r="AL511" s="10">
        <f t="shared" si="400"/>
        <v>20596881.048831999</v>
      </c>
      <c r="AM511" s="5">
        <f t="shared" si="401"/>
        <v>171.371352</v>
      </c>
      <c r="AN511" s="5">
        <f t="shared" si="402"/>
        <v>13107200</v>
      </c>
      <c r="AO511" s="11">
        <f t="shared" si="403"/>
        <v>1.3808834421371226</v>
      </c>
      <c r="AP511" s="11">
        <f t="shared" si="419"/>
        <v>1.3333333333333333</v>
      </c>
      <c r="AQ511" s="6">
        <f t="shared" si="404"/>
        <v>0</v>
      </c>
      <c r="AR511" s="6">
        <f t="shared" si="405"/>
        <v>5.8373587497840863E-3</v>
      </c>
      <c r="AS511" s="5">
        <f t="shared" si="406"/>
        <v>5.8373587497840863E-3</v>
      </c>
      <c r="AT511" s="5">
        <f t="shared" si="407"/>
        <v>5.8373587497840863E-3</v>
      </c>
      <c r="AU511" s="6">
        <f t="shared" si="408"/>
        <v>0.11127569958496297</v>
      </c>
      <c r="AV511" s="6">
        <f t="shared" si="409"/>
        <v>0.14083433679597618</v>
      </c>
      <c r="AW511" s="6">
        <f t="shared" si="410"/>
        <v>2.9274386724711108</v>
      </c>
      <c r="AX511" s="5">
        <f t="shared" si="411"/>
        <v>3.17954870885205</v>
      </c>
      <c r="AY511" s="5">
        <v>3.277E-3</v>
      </c>
      <c r="AZ511" s="5">
        <v>3.1895040999999997</v>
      </c>
      <c r="BA511" s="10">
        <f t="shared" si="412"/>
        <v>8.6792468721391529</v>
      </c>
      <c r="BB511" s="10">
        <f t="shared" si="413"/>
        <v>50.282285135995117</v>
      </c>
      <c r="BC511" s="5">
        <f t="shared" si="414"/>
        <v>78.131179425818928</v>
      </c>
      <c r="BD511" s="5">
        <f t="shared" si="417"/>
        <v>78.131179425818928</v>
      </c>
      <c r="BE511" s="5">
        <f t="shared" si="415"/>
        <v>0.31212974919674014</v>
      </c>
    </row>
    <row r="512" spans="5:57">
      <c r="E512" s="3"/>
      <c r="F512" s="3"/>
      <c r="G512" s="5">
        <v>4096</v>
      </c>
      <c r="H512" s="5">
        <v>185639</v>
      </c>
      <c r="I512" s="5">
        <v>15011265</v>
      </c>
      <c r="J512" s="10">
        <f t="shared" si="382"/>
        <v>30022530</v>
      </c>
      <c r="K512" s="5">
        <v>2751101.9304200001</v>
      </c>
      <c r="L512" s="10">
        <f t="shared" si="383"/>
        <v>22008815.443360001</v>
      </c>
      <c r="M512" s="5">
        <f t="shared" si="384"/>
        <v>183.84796</v>
      </c>
      <c r="N512" s="5">
        <f t="shared" si="385"/>
        <v>13107200</v>
      </c>
      <c r="O512" s="11">
        <f t="shared" si="386"/>
        <v>1.3641138514366395</v>
      </c>
      <c r="P512" s="11">
        <f t="shared" si="418"/>
        <v>1.3333333333333333</v>
      </c>
      <c r="Q512" s="6">
        <f t="shared" si="387"/>
        <v>1.2320262696219975E-3</v>
      </c>
      <c r="R512" s="6">
        <f t="shared" si="388"/>
        <v>3.7922350381520138E-3</v>
      </c>
      <c r="S512" s="5">
        <f t="shared" si="389"/>
        <v>5.0242613077740115E-3</v>
      </c>
      <c r="T512" s="5">
        <f t="shared" si="390"/>
        <v>3.7922350381520138E-3</v>
      </c>
      <c r="U512" s="6">
        <f t="shared" si="391"/>
        <v>0</v>
      </c>
      <c r="V512" s="6">
        <f t="shared" si="392"/>
        <v>0.26901659639957526</v>
      </c>
      <c r="W512" s="6">
        <f t="shared" si="393"/>
        <v>3.9360513028322677</v>
      </c>
      <c r="X512" s="5">
        <f t="shared" si="394"/>
        <v>4.2050678992318433</v>
      </c>
      <c r="Y512" s="5">
        <v>4.3930000000000002E-3</v>
      </c>
      <c r="Z512" s="5">
        <v>4.3164794312500003</v>
      </c>
      <c r="AA512" s="10">
        <f t="shared" si="395"/>
        <v>6.8341748235829725</v>
      </c>
      <c r="AB512" s="10">
        <f t="shared" si="396"/>
        <v>40.079791383309818</v>
      </c>
      <c r="AC512" s="5">
        <f t="shared" si="397"/>
        <v>13.67550561912102</v>
      </c>
      <c r="AD512" s="5">
        <f t="shared" si="416"/>
        <v>14.369708804325318</v>
      </c>
      <c r="AE512" s="5">
        <f t="shared" si="398"/>
        <v>2.5810740857832277</v>
      </c>
      <c r="AG512" s="5">
        <v>2048</v>
      </c>
      <c r="AH512" s="5">
        <v>151926</v>
      </c>
      <c r="AI512" s="5">
        <v>14708717</v>
      </c>
      <c r="AJ512" s="10">
        <f t="shared" si="399"/>
        <v>29417434</v>
      </c>
      <c r="AK512" s="5">
        <v>2704603.7402340001</v>
      </c>
      <c r="AL512" s="10">
        <f t="shared" si="400"/>
        <v>21636829.921872001</v>
      </c>
      <c r="AM512" s="5">
        <f t="shared" si="401"/>
        <v>179.54312400000001</v>
      </c>
      <c r="AN512" s="5">
        <f t="shared" si="402"/>
        <v>13107200</v>
      </c>
      <c r="AO512" s="11">
        <f t="shared" si="403"/>
        <v>1.3596000017665633</v>
      </c>
      <c r="AP512" s="11">
        <f t="shared" si="419"/>
        <v>1.3333333333333333</v>
      </c>
      <c r="AQ512" s="6">
        <f t="shared" si="404"/>
        <v>0</v>
      </c>
      <c r="AR512" s="6">
        <f t="shared" si="405"/>
        <v>6.13209049285605E-3</v>
      </c>
      <c r="AS512" s="5">
        <f t="shared" si="406"/>
        <v>6.13209049285605E-3</v>
      </c>
      <c r="AT512" s="5">
        <f t="shared" si="407"/>
        <v>6.13209049285605E-3</v>
      </c>
      <c r="AU512" s="6">
        <f t="shared" si="408"/>
        <v>0.11509239780336962</v>
      </c>
      <c r="AV512" s="6">
        <f t="shared" si="409"/>
        <v>0.14794514689819874</v>
      </c>
      <c r="AW512" s="6">
        <f t="shared" si="410"/>
        <v>5.6797848884868243</v>
      </c>
      <c r="AX512" s="5">
        <f t="shared" si="411"/>
        <v>5.9428224331883923</v>
      </c>
      <c r="AY512" s="5">
        <v>6.3579999999999999E-3</v>
      </c>
      <c r="AZ512" s="5">
        <v>5.8597639999976883</v>
      </c>
      <c r="BA512" s="10">
        <f t="shared" si="412"/>
        <v>4.6268376848065431</v>
      </c>
      <c r="BB512" s="10">
        <f t="shared" si="413"/>
        <v>27.224699492761246</v>
      </c>
      <c r="BC512" s="5">
        <f t="shared" si="414"/>
        <v>3.5531536197538522</v>
      </c>
      <c r="BD512" s="5">
        <f t="shared" si="417"/>
        <v>3.5531536197538522</v>
      </c>
      <c r="BE512" s="5">
        <f t="shared" si="415"/>
        <v>1.4174364904582646</v>
      </c>
    </row>
    <row r="513" spans="5:57">
      <c r="E513" s="3"/>
      <c r="F513" s="3"/>
      <c r="G513" s="5">
        <v>4096</v>
      </c>
      <c r="H513" s="5">
        <v>1048576</v>
      </c>
      <c r="I513" s="5">
        <v>13774937</v>
      </c>
      <c r="J513" s="10">
        <f t="shared" si="382"/>
        <v>27549874</v>
      </c>
      <c r="K513" s="5">
        <v>2801374.4626460001</v>
      </c>
      <c r="L513" s="10">
        <f t="shared" si="383"/>
        <v>22410995.701168001</v>
      </c>
      <c r="M513" s="5">
        <f t="shared" si="384"/>
        <v>186.27076400000001</v>
      </c>
      <c r="N513" s="5">
        <f t="shared" si="385"/>
        <v>13107200</v>
      </c>
      <c r="O513" s="11">
        <f t="shared" si="386"/>
        <v>1.229301650286077</v>
      </c>
      <c r="P513" s="11">
        <f t="shared" si="418"/>
        <v>1.3333333333333333</v>
      </c>
      <c r="Q513" s="6">
        <f t="shared" si="387"/>
        <v>1.1305565684429678E-3</v>
      </c>
      <c r="R513" s="6">
        <f t="shared" si="388"/>
        <v>3.8615328188180168E-3</v>
      </c>
      <c r="S513" s="5">
        <f t="shared" si="389"/>
        <v>4.9920893872609845E-3</v>
      </c>
      <c r="T513" s="5">
        <f t="shared" si="390"/>
        <v>3.8615328188180168E-3</v>
      </c>
      <c r="U513" s="6">
        <f t="shared" si="391"/>
        <v>0</v>
      </c>
      <c r="V513" s="6">
        <f t="shared" si="392"/>
        <v>0.27393249768345168</v>
      </c>
      <c r="W513" s="6">
        <f t="shared" si="393"/>
        <v>3.1466906841672939</v>
      </c>
      <c r="X513" s="5">
        <f t="shared" si="394"/>
        <v>3.4206231818507455</v>
      </c>
      <c r="Y513" s="5">
        <v>3.5119999999999999E-3</v>
      </c>
      <c r="Z513" s="5">
        <v>3.4995324000000001</v>
      </c>
      <c r="AA513" s="10">
        <f t="shared" si="395"/>
        <v>7.8444971526195895</v>
      </c>
      <c r="AB513" s="10">
        <f t="shared" si="396"/>
        <v>51.050104102888383</v>
      </c>
      <c r="AC513" s="5">
        <f t="shared" si="397"/>
        <v>9.9525290096246284</v>
      </c>
      <c r="AD513" s="5">
        <f t="shared" si="416"/>
        <v>42.14377526369546</v>
      </c>
      <c r="AE513" s="5">
        <f t="shared" si="398"/>
        <v>2.2548503379838563</v>
      </c>
      <c r="AG513" s="5">
        <v>1024</v>
      </c>
      <c r="AH513" s="5">
        <v>185639</v>
      </c>
      <c r="AI513" s="5">
        <v>15011265</v>
      </c>
      <c r="AJ513" s="10">
        <f t="shared" si="399"/>
        <v>30022530</v>
      </c>
      <c r="AK513" s="5">
        <v>2744142.856445</v>
      </c>
      <c r="AL513" s="10">
        <f t="shared" si="400"/>
        <v>21953142.85156</v>
      </c>
      <c r="AM513" s="5">
        <f t="shared" si="401"/>
        <v>183.84796</v>
      </c>
      <c r="AN513" s="5">
        <f t="shared" si="402"/>
        <v>13107200</v>
      </c>
      <c r="AO513" s="11">
        <f t="shared" si="403"/>
        <v>1.367573208219095</v>
      </c>
      <c r="AP513" s="11">
        <f t="shared" si="419"/>
        <v>1.3333333333333333</v>
      </c>
      <c r="AQ513" s="6">
        <f t="shared" si="404"/>
        <v>0</v>
      </c>
      <c r="AR513" s="6">
        <f t="shared" si="405"/>
        <v>6.2217366894528293E-3</v>
      </c>
      <c r="AS513" s="5">
        <f t="shared" si="406"/>
        <v>6.2217366894528293E-3</v>
      </c>
      <c r="AT513" s="5">
        <f t="shared" si="407"/>
        <v>6.2217366894528293E-3</v>
      </c>
      <c r="AU513" s="6">
        <f t="shared" si="408"/>
        <v>0.11745976776300741</v>
      </c>
      <c r="AV513" s="6">
        <f t="shared" si="409"/>
        <v>0.15010798512438386</v>
      </c>
      <c r="AW513" s="6">
        <f t="shared" si="410"/>
        <v>10.495720769869724</v>
      </c>
      <c r="AX513" s="5">
        <f t="shared" si="411"/>
        <v>10.763288522757115</v>
      </c>
      <c r="AY513" s="5">
        <v>1.1749000000000001E-2</v>
      </c>
      <c r="AZ513" s="5">
        <v>10.252412380000001</v>
      </c>
      <c r="BA513" s="10">
        <f t="shared" si="412"/>
        <v>2.5553264107583624</v>
      </c>
      <c r="BB513" s="10">
        <f t="shared" si="413"/>
        <v>14.948092843006211</v>
      </c>
      <c r="BC513" s="5">
        <f t="shared" si="414"/>
        <v>47.044542604027328</v>
      </c>
      <c r="BD513" s="5">
        <f t="shared" si="417"/>
        <v>47.044542604027328</v>
      </c>
      <c r="BE513" s="5">
        <f t="shared" si="415"/>
        <v>4.9829847241973129</v>
      </c>
    </row>
    <row r="514" spans="5:57">
      <c r="E514" s="3"/>
      <c r="F514" s="3"/>
      <c r="G514" s="5">
        <v>2048</v>
      </c>
      <c r="H514" s="5">
        <v>38120</v>
      </c>
      <c r="I514" s="5">
        <v>16171169</v>
      </c>
      <c r="J514" s="10">
        <f t="shared" si="382"/>
        <v>32342338</v>
      </c>
      <c r="K514" s="5">
        <v>3036282.2294919998</v>
      </c>
      <c r="L514" s="10">
        <f t="shared" si="383"/>
        <v>24290257.835935999</v>
      </c>
      <c r="M514" s="5">
        <f t="shared" si="384"/>
        <v>194.816428</v>
      </c>
      <c r="N514" s="5">
        <f t="shared" si="385"/>
        <v>13107200</v>
      </c>
      <c r="O514" s="11">
        <f t="shared" si="386"/>
        <v>1.3314942236698462</v>
      </c>
      <c r="P514" s="11">
        <f t="shared" si="418"/>
        <v>1.3333333333333333</v>
      </c>
      <c r="Q514" s="6">
        <f t="shared" si="387"/>
        <v>1.3272235896506315E-3</v>
      </c>
      <c r="R514" s="6">
        <f t="shared" si="388"/>
        <v>4.1853396012266376E-3</v>
      </c>
      <c r="S514" s="5">
        <f t="shared" si="389"/>
        <v>5.5125631908772687E-3</v>
      </c>
      <c r="T514" s="5">
        <f t="shared" si="390"/>
        <v>4.1853396012266376E-3</v>
      </c>
      <c r="U514" s="6">
        <f t="shared" si="391"/>
        <v>0</v>
      </c>
      <c r="V514" s="6">
        <f t="shared" si="392"/>
        <v>0.29690296170224151</v>
      </c>
      <c r="W514" s="6">
        <f t="shared" si="393"/>
        <v>6.0442982219227126</v>
      </c>
      <c r="X514" s="5">
        <f t="shared" si="394"/>
        <v>6.3412011836249542</v>
      </c>
      <c r="Y514" s="5">
        <v>6.7460000000000003E-3</v>
      </c>
      <c r="Z514" s="5">
        <v>6.5607098666644177</v>
      </c>
      <c r="AA514" s="10">
        <f t="shared" si="395"/>
        <v>4.7942985472872808</v>
      </c>
      <c r="AB514" s="10">
        <f t="shared" si="396"/>
        <v>28.805523671433143</v>
      </c>
      <c r="AC514" s="5">
        <f t="shared" si="397"/>
        <v>37.958203361597427</v>
      </c>
      <c r="AD514" s="5">
        <f t="shared" si="416"/>
        <v>18.283972859809243</v>
      </c>
      <c r="AE514" s="5">
        <f t="shared" si="398"/>
        <v>3.3458068943851291</v>
      </c>
      <c r="AG514" s="5">
        <v>2048</v>
      </c>
      <c r="AH514" s="5">
        <v>2097152</v>
      </c>
      <c r="AI514" s="5">
        <v>11888276</v>
      </c>
      <c r="AJ514" s="10">
        <f t="shared" si="399"/>
        <v>23776552</v>
      </c>
      <c r="AK514" s="5">
        <v>3125056.8134770002</v>
      </c>
      <c r="AL514" s="10">
        <f t="shared" si="400"/>
        <v>25000454.507816002</v>
      </c>
      <c r="AM514" s="5">
        <f t="shared" si="401"/>
        <v>184.602352</v>
      </c>
      <c r="AN514" s="5">
        <f t="shared" si="402"/>
        <v>13107200</v>
      </c>
      <c r="AO514" s="11">
        <f t="shared" si="403"/>
        <v>0.95104478970838835</v>
      </c>
      <c r="AP514" s="11">
        <f t="shared" si="419"/>
        <v>1.3333333333333333</v>
      </c>
      <c r="AQ514" s="6">
        <f t="shared" si="404"/>
        <v>0</v>
      </c>
      <c r="AR514" s="6">
        <f t="shared" si="405"/>
        <v>7.0853747964939795E-3</v>
      </c>
      <c r="AS514" s="5">
        <f t="shared" si="406"/>
        <v>7.0853747964939795E-3</v>
      </c>
      <c r="AT514" s="5">
        <f t="shared" si="407"/>
        <v>7.0853747964939795E-3</v>
      </c>
      <c r="AU514" s="6">
        <f t="shared" si="408"/>
        <v>9.3023082202768045E-2</v>
      </c>
      <c r="AV514" s="6">
        <f t="shared" si="409"/>
        <v>0.17094444648481877</v>
      </c>
      <c r="AW514" s="6">
        <f t="shared" si="410"/>
        <v>7.7067480706158893</v>
      </c>
      <c r="AX514" s="5">
        <f t="shared" si="411"/>
        <v>7.9707155993034764</v>
      </c>
      <c r="AY514" s="5">
        <v>8.6269999999999993E-3</v>
      </c>
      <c r="AZ514" s="5">
        <v>8.0686174249999993</v>
      </c>
      <c r="BA514" s="10">
        <f t="shared" si="412"/>
        <v>2.7560625941810599</v>
      </c>
      <c r="BB514" s="10">
        <f t="shared" si="413"/>
        <v>23.183451496757627</v>
      </c>
      <c r="BC514" s="5">
        <f t="shared" si="414"/>
        <v>17.869771687794366</v>
      </c>
      <c r="BD514" s="5">
        <f t="shared" si="417"/>
        <v>17.869771687794366</v>
      </c>
      <c r="BE514" s="5">
        <f t="shared" si="415"/>
        <v>1.2133655685939646</v>
      </c>
    </row>
    <row r="515" spans="5:57">
      <c r="E515" s="3"/>
      <c r="F515" s="3"/>
      <c r="G515" s="5">
        <v>2048</v>
      </c>
      <c r="H515" s="5">
        <v>38120</v>
      </c>
      <c r="I515" s="5">
        <v>16171169</v>
      </c>
      <c r="J515" s="10">
        <f t="shared" si="382"/>
        <v>32342338</v>
      </c>
      <c r="K515" s="5">
        <v>3036314.9492190001</v>
      </c>
      <c r="L515" s="10">
        <f t="shared" si="383"/>
        <v>24290519.593752</v>
      </c>
      <c r="M515" s="5">
        <f t="shared" si="384"/>
        <v>194.816428</v>
      </c>
      <c r="N515" s="5">
        <f t="shared" si="385"/>
        <v>13107200</v>
      </c>
      <c r="O515" s="11">
        <f t="shared" si="386"/>
        <v>1.3314798753139512</v>
      </c>
      <c r="P515" s="11">
        <f t="shared" si="418"/>
        <v>1.3333333333333333</v>
      </c>
      <c r="Q515" s="6">
        <f t="shared" si="387"/>
        <v>1.3272235896506315E-3</v>
      </c>
      <c r="R515" s="6">
        <f t="shared" si="388"/>
        <v>4.1853847034795917E-3</v>
      </c>
      <c r="S515" s="5">
        <f t="shared" si="389"/>
        <v>5.5126082931302237E-3</v>
      </c>
      <c r="T515" s="5">
        <f t="shared" si="390"/>
        <v>4.1853847034795917E-3</v>
      </c>
      <c r="U515" s="6">
        <f t="shared" si="391"/>
        <v>0</v>
      </c>
      <c r="V515" s="6">
        <f t="shared" si="392"/>
        <v>0.29690616120186575</v>
      </c>
      <c r="W515" s="6">
        <f t="shared" si="393"/>
        <v>5.9762035488029186</v>
      </c>
      <c r="X515" s="5">
        <f t="shared" si="394"/>
        <v>6.2731097100047846</v>
      </c>
      <c r="Y515" s="5">
        <v>6.6699999999999997E-3</v>
      </c>
      <c r="Z515" s="5">
        <v>6.4947457499999999</v>
      </c>
      <c r="AA515" s="10">
        <f t="shared" si="395"/>
        <v>4.8489262368815593</v>
      </c>
      <c r="AB515" s="10">
        <f t="shared" si="396"/>
        <v>29.134056484260274</v>
      </c>
      <c r="AC515" s="5">
        <f t="shared" si="397"/>
        <v>37.250604145733256</v>
      </c>
      <c r="AD515" s="5">
        <f t="shared" si="416"/>
        <v>17.352199503294994</v>
      </c>
      <c r="AE515" s="5">
        <f t="shared" si="398"/>
        <v>3.4125437473085891</v>
      </c>
      <c r="AG515" s="5">
        <v>1024</v>
      </c>
      <c r="AH515" s="5">
        <v>1048576</v>
      </c>
      <c r="AI515" s="5">
        <v>13774937</v>
      </c>
      <c r="AJ515" s="10">
        <f t="shared" si="399"/>
        <v>27549874</v>
      </c>
      <c r="AK515" s="5">
        <v>2813696.7988280002</v>
      </c>
      <c r="AL515" s="10">
        <f t="shared" si="400"/>
        <v>22509574.390624002</v>
      </c>
      <c r="AM515" s="5">
        <f t="shared" si="401"/>
        <v>186.27076400000001</v>
      </c>
      <c r="AN515" s="5">
        <f t="shared" si="402"/>
        <v>13107200</v>
      </c>
      <c r="AO515" s="11">
        <f t="shared" si="403"/>
        <v>1.2239180324740149</v>
      </c>
      <c r="AP515" s="11">
        <f t="shared" si="419"/>
        <v>1.3333333333333333</v>
      </c>
      <c r="AQ515" s="6">
        <f t="shared" si="404"/>
        <v>0</v>
      </c>
      <c r="AR515" s="6">
        <f t="shared" si="405"/>
        <v>6.3794348625650765E-3</v>
      </c>
      <c r="AS515" s="5">
        <f t="shared" si="406"/>
        <v>6.3794348625650765E-3</v>
      </c>
      <c r="AT515" s="5">
        <f t="shared" si="407"/>
        <v>6.3794348625650765E-3</v>
      </c>
      <c r="AU515" s="6">
        <f t="shared" si="408"/>
        <v>0.10778577961084947</v>
      </c>
      <c r="AV515" s="6">
        <f t="shared" si="409"/>
        <v>0.15391267121208096</v>
      </c>
      <c r="AW515" s="6">
        <f t="shared" si="410"/>
        <v>11.636501723408205</v>
      </c>
      <c r="AX515" s="5">
        <f t="shared" si="411"/>
        <v>11.898200174231135</v>
      </c>
      <c r="AY515" s="5">
        <v>1.3025999999999999E-2</v>
      </c>
      <c r="AZ515" s="5">
        <v>10.974404999999999</v>
      </c>
      <c r="BA515" s="10">
        <f t="shared" si="412"/>
        <v>2.1149910947336101</v>
      </c>
      <c r="BB515" s="10">
        <f t="shared" si="413"/>
        <v>13.824396984875788</v>
      </c>
      <c r="BC515" s="5">
        <f t="shared" si="414"/>
        <v>51.02537338734011</v>
      </c>
      <c r="BD515" s="5">
        <f t="shared" si="417"/>
        <v>51.02537338734011</v>
      </c>
      <c r="BE515" s="5">
        <f t="shared" si="415"/>
        <v>8.4177244618832319</v>
      </c>
    </row>
    <row r="516" spans="5:57">
      <c r="E516" s="3"/>
      <c r="F516" s="3"/>
      <c r="G516" s="5">
        <v>2048</v>
      </c>
      <c r="H516" s="5">
        <v>2063494</v>
      </c>
      <c r="I516" s="5">
        <v>14612663</v>
      </c>
      <c r="J516" s="10">
        <f t="shared" si="382"/>
        <v>29225326</v>
      </c>
      <c r="K516" s="5">
        <v>3669666.69043</v>
      </c>
      <c r="L516" s="10">
        <f t="shared" si="383"/>
        <v>29357333.52344</v>
      </c>
      <c r="M516" s="5">
        <f t="shared" si="384"/>
        <v>216.621836</v>
      </c>
      <c r="N516" s="5">
        <f t="shared" si="385"/>
        <v>13107200</v>
      </c>
      <c r="O516" s="11">
        <f t="shared" si="386"/>
        <v>0.99550342256613322</v>
      </c>
      <c r="P516" s="11">
        <f t="shared" si="418"/>
        <v>1.3333333333333333</v>
      </c>
      <c r="Q516" s="6">
        <f t="shared" si="387"/>
        <v>1.199311629308615E-3</v>
      </c>
      <c r="R516" s="6">
        <f t="shared" si="388"/>
        <v>5.0584234803918906E-3</v>
      </c>
      <c r="S516" s="5">
        <f t="shared" si="389"/>
        <v>6.257735109700506E-3</v>
      </c>
      <c r="T516" s="5">
        <f t="shared" si="390"/>
        <v>5.0584234803918906E-3</v>
      </c>
      <c r="U516" s="6">
        <f t="shared" si="391"/>
        <v>0</v>
      </c>
      <c r="V516" s="6">
        <f t="shared" si="392"/>
        <v>0.35883848288734987</v>
      </c>
      <c r="W516" s="6">
        <f t="shared" si="393"/>
        <v>7.8264074960709893</v>
      </c>
      <c r="X516" s="5">
        <f t="shared" si="394"/>
        <v>8.1852459789583385</v>
      </c>
      <c r="Y516" s="5">
        <v>8.7349999999999997E-3</v>
      </c>
      <c r="Z516" s="5">
        <v>8.45941075</v>
      </c>
      <c r="AA516" s="10">
        <f t="shared" si="395"/>
        <v>3.3457728677733258</v>
      </c>
      <c r="AB516" s="10">
        <f t="shared" si="396"/>
        <v>26.887082791931313</v>
      </c>
      <c r="AC516" s="5">
        <f t="shared" si="397"/>
        <v>42.090171947431131</v>
      </c>
      <c r="AD516" s="5">
        <f t="shared" si="416"/>
        <v>28.360216259868277</v>
      </c>
      <c r="AE516" s="5">
        <f t="shared" si="398"/>
        <v>3.2409440697942404</v>
      </c>
      <c r="AG516" s="5">
        <v>1024</v>
      </c>
      <c r="AH516" s="5">
        <v>1219574</v>
      </c>
      <c r="AI516" s="5">
        <v>13544618</v>
      </c>
      <c r="AJ516" s="10">
        <f t="shared" si="399"/>
        <v>27089236</v>
      </c>
      <c r="AK516" s="5">
        <v>2788766.3173830002</v>
      </c>
      <c r="AL516" s="10">
        <f t="shared" si="400"/>
        <v>22310130.539064001</v>
      </c>
      <c r="AM516" s="5">
        <f t="shared" si="401"/>
        <v>186.926896</v>
      </c>
      <c r="AN516" s="5">
        <f t="shared" si="402"/>
        <v>13107200</v>
      </c>
      <c r="AO516" s="11">
        <f t="shared" si="403"/>
        <v>1.2142123486264684</v>
      </c>
      <c r="AP516" s="11">
        <f t="shared" si="419"/>
        <v>1.3333333333333333</v>
      </c>
      <c r="AQ516" s="6">
        <f t="shared" si="404"/>
        <v>0</v>
      </c>
      <c r="AR516" s="6">
        <f t="shared" si="405"/>
        <v>6.3229105126290739E-3</v>
      </c>
      <c r="AS516" s="5">
        <f t="shared" si="406"/>
        <v>6.3229105126290739E-3</v>
      </c>
      <c r="AT516" s="5">
        <f t="shared" si="407"/>
        <v>6.3229105126290739E-3</v>
      </c>
      <c r="AU516" s="6">
        <f t="shared" si="408"/>
        <v>0.10598358530867652</v>
      </c>
      <c r="AV516" s="6">
        <f t="shared" si="409"/>
        <v>0.15254894325269264</v>
      </c>
      <c r="AW516" s="6">
        <f t="shared" si="410"/>
        <v>9.0574613061289568</v>
      </c>
      <c r="AX516" s="5">
        <f t="shared" si="411"/>
        <v>9.3159938346903264</v>
      </c>
      <c r="AY516" s="5">
        <v>1.0139E-2</v>
      </c>
      <c r="AZ516" s="5">
        <v>8.8630068499999997</v>
      </c>
      <c r="BA516" s="10">
        <f t="shared" si="412"/>
        <v>2.6717857776901073</v>
      </c>
      <c r="BB516" s="10">
        <f t="shared" si="413"/>
        <v>17.603416935842983</v>
      </c>
      <c r="BC516" s="5">
        <f t="shared" si="414"/>
        <v>37.637730420859313</v>
      </c>
      <c r="BD516" s="5">
        <f t="shared" si="417"/>
        <v>37.637730420859313</v>
      </c>
      <c r="BE516" s="5">
        <f t="shared" si="415"/>
        <v>5.1109853840440929</v>
      </c>
    </row>
    <row r="517" spans="5:57">
      <c r="E517" s="3"/>
      <c r="F517" s="3"/>
      <c r="G517" s="5">
        <v>4096</v>
      </c>
      <c r="H517" s="5">
        <v>14340</v>
      </c>
      <c r="I517" s="5">
        <v>18068388</v>
      </c>
      <c r="J517" s="10">
        <f t="shared" si="382"/>
        <v>36136776</v>
      </c>
      <c r="K517" s="5">
        <v>3343315.6933590001</v>
      </c>
      <c r="L517" s="10">
        <f t="shared" si="383"/>
        <v>26746525.546872001</v>
      </c>
      <c r="M517" s="5">
        <f t="shared" si="384"/>
        <v>217.10745600000001</v>
      </c>
      <c r="N517" s="5">
        <f t="shared" si="385"/>
        <v>13107200</v>
      </c>
      <c r="O517" s="11">
        <f t="shared" si="386"/>
        <v>1.3510830009180832</v>
      </c>
      <c r="P517" s="11">
        <f t="shared" si="418"/>
        <v>1.3333333333333333</v>
      </c>
      <c r="Q517" s="6">
        <f t="shared" si="387"/>
        <v>1.4829348936097567E-3</v>
      </c>
      <c r="R517" s="6">
        <f t="shared" si="388"/>
        <v>4.6085674891820153E-3</v>
      </c>
      <c r="S517" s="5">
        <f t="shared" si="389"/>
        <v>6.0915023827917717E-3</v>
      </c>
      <c r="T517" s="5">
        <f t="shared" si="390"/>
        <v>4.6085674891820153E-3</v>
      </c>
      <c r="U517" s="6">
        <f t="shared" si="391"/>
        <v>0</v>
      </c>
      <c r="V517" s="6">
        <f t="shared" si="392"/>
        <v>0.32692623947212862</v>
      </c>
      <c r="W517" s="6">
        <f t="shared" si="393"/>
        <v>4.3123639700732301</v>
      </c>
      <c r="X517" s="5">
        <f t="shared" si="394"/>
        <v>4.6392902095453588</v>
      </c>
      <c r="Y517" s="5">
        <v>4.8129999999999996E-3</v>
      </c>
      <c r="Z517" s="5">
        <v>4.741419994445514</v>
      </c>
      <c r="AA517" s="10">
        <f t="shared" si="395"/>
        <v>7.5081603989195935</v>
      </c>
      <c r="AB517" s="10">
        <f t="shared" si="396"/>
        <v>44.457137829830877</v>
      </c>
      <c r="AC517" s="5">
        <f t="shared" si="397"/>
        <v>4.2475069773111223</v>
      </c>
      <c r="AD517" s="5">
        <f t="shared" si="416"/>
        <v>26.563523432199716</v>
      </c>
      <c r="AE517" s="5">
        <f t="shared" si="398"/>
        <v>2.153991526163014</v>
      </c>
      <c r="AG517" s="5">
        <v>2048</v>
      </c>
      <c r="AH517" s="5">
        <v>38120</v>
      </c>
      <c r="AI517" s="5">
        <v>16171169</v>
      </c>
      <c r="AJ517" s="10">
        <f t="shared" si="399"/>
        <v>32342338</v>
      </c>
      <c r="AK517" s="5">
        <v>3036746.859375</v>
      </c>
      <c r="AL517" s="10">
        <f t="shared" si="400"/>
        <v>24293974.875</v>
      </c>
      <c r="AM517" s="5">
        <f t="shared" si="401"/>
        <v>194.816428</v>
      </c>
      <c r="AN517" s="5">
        <f t="shared" si="402"/>
        <v>13107200</v>
      </c>
      <c r="AO517" s="11">
        <f t="shared" si="403"/>
        <v>1.3312905017153971</v>
      </c>
      <c r="AP517" s="11">
        <f t="shared" si="419"/>
        <v>1.3333333333333333</v>
      </c>
      <c r="AQ517" s="6">
        <f t="shared" si="404"/>
        <v>0</v>
      </c>
      <c r="AR517" s="6">
        <f t="shared" si="405"/>
        <v>6.8851515172321616E-3</v>
      </c>
      <c r="AS517" s="5">
        <f t="shared" si="406"/>
        <v>6.8851515172321616E-3</v>
      </c>
      <c r="AT517" s="5">
        <f t="shared" si="407"/>
        <v>6.8851515172321616E-3</v>
      </c>
      <c r="AU517" s="6">
        <f t="shared" si="408"/>
        <v>0.12653575532750538</v>
      </c>
      <c r="AV517" s="6">
        <f t="shared" si="409"/>
        <v>0.1661137835164006</v>
      </c>
      <c r="AW517" s="6">
        <f t="shared" si="410"/>
        <v>7.062657962940678</v>
      </c>
      <c r="AX517" s="5">
        <f t="shared" si="411"/>
        <v>7.3553075017845844</v>
      </c>
      <c r="AY517" s="5">
        <v>7.9059999999999998E-3</v>
      </c>
      <c r="AZ517" s="5">
        <v>7.5507382428548837</v>
      </c>
      <c r="BA517" s="10">
        <f t="shared" si="412"/>
        <v>4.090859853275993</v>
      </c>
      <c r="BB517" s="10">
        <f t="shared" si="413"/>
        <v>24.582823045788011</v>
      </c>
      <c r="BC517" s="5">
        <f t="shared" si="414"/>
        <v>12.912325863494035</v>
      </c>
      <c r="BD517" s="5">
        <f t="shared" si="417"/>
        <v>12.912325863494035</v>
      </c>
      <c r="BE517" s="5">
        <f t="shared" si="415"/>
        <v>2.5882335578939135</v>
      </c>
    </row>
    <row r="518" spans="5:57">
      <c r="E518" s="3"/>
      <c r="F518" s="3"/>
      <c r="G518" s="5">
        <v>4096</v>
      </c>
      <c r="H518" s="5">
        <v>503625</v>
      </c>
      <c r="I518" s="5">
        <v>17550675</v>
      </c>
      <c r="J518" s="10">
        <f t="shared" si="382"/>
        <v>35101350</v>
      </c>
      <c r="K518" s="5">
        <v>3460355.09375</v>
      </c>
      <c r="L518" s="10">
        <f t="shared" si="383"/>
        <v>27682840.75</v>
      </c>
      <c r="M518" s="5">
        <f t="shared" si="384"/>
        <v>220.6806</v>
      </c>
      <c r="N518" s="5">
        <f t="shared" si="385"/>
        <v>13107200</v>
      </c>
      <c r="O518" s="11">
        <f t="shared" si="386"/>
        <v>1.2679822246927459</v>
      </c>
      <c r="P518" s="11">
        <f t="shared" si="418"/>
        <v>1.3333333333333333</v>
      </c>
      <c r="Q518" s="6">
        <f t="shared" si="387"/>
        <v>1.4404444028932972E-3</v>
      </c>
      <c r="R518" s="6">
        <f t="shared" si="388"/>
        <v>4.769899539477691E-3</v>
      </c>
      <c r="S518" s="5">
        <f t="shared" si="389"/>
        <v>6.2103439423709886E-3</v>
      </c>
      <c r="T518" s="5">
        <f t="shared" si="390"/>
        <v>4.769899539477691E-3</v>
      </c>
      <c r="U518" s="6">
        <f t="shared" si="391"/>
        <v>0</v>
      </c>
      <c r="V518" s="6">
        <f t="shared" si="392"/>
        <v>0.3383709412440572</v>
      </c>
      <c r="W518" s="6">
        <f t="shared" si="393"/>
        <v>3.9665147092279649</v>
      </c>
      <c r="X518" s="5">
        <f t="shared" si="394"/>
        <v>4.3048856504720217</v>
      </c>
      <c r="Y518" s="5">
        <v>4.4270000000000004E-3</v>
      </c>
      <c r="Z518" s="5">
        <v>4.3279182062500006</v>
      </c>
      <c r="AA518" s="10">
        <f t="shared" si="395"/>
        <v>7.9289247797605586</v>
      </c>
      <c r="AB518" s="10">
        <f t="shared" si="396"/>
        <v>50.025463293426697</v>
      </c>
      <c r="AC518" s="5">
        <f t="shared" si="397"/>
        <v>7.7456412802731105</v>
      </c>
      <c r="AD518" s="5">
        <f t="shared" si="416"/>
        <v>40.283350855454891</v>
      </c>
      <c r="AE518" s="5">
        <f t="shared" si="398"/>
        <v>0.53218556082500157</v>
      </c>
      <c r="AG518" s="5">
        <v>2048</v>
      </c>
      <c r="AH518" s="5">
        <v>38120</v>
      </c>
      <c r="AI518" s="5">
        <v>16171169</v>
      </c>
      <c r="AJ518" s="10">
        <f t="shared" si="399"/>
        <v>32342338</v>
      </c>
      <c r="AK518" s="5">
        <v>3036372.5502929999</v>
      </c>
      <c r="AL518" s="10">
        <f t="shared" si="400"/>
        <v>24290980.402344</v>
      </c>
      <c r="AM518" s="5">
        <f t="shared" si="401"/>
        <v>194.816428</v>
      </c>
      <c r="AN518" s="5">
        <f t="shared" si="402"/>
        <v>13107200</v>
      </c>
      <c r="AO518" s="11">
        <f t="shared" si="403"/>
        <v>1.3314546166641783</v>
      </c>
      <c r="AP518" s="11">
        <f t="shared" si="419"/>
        <v>1.3333333333333333</v>
      </c>
      <c r="AQ518" s="6">
        <f t="shared" si="404"/>
        <v>0</v>
      </c>
      <c r="AR518" s="6">
        <f t="shared" si="405"/>
        <v>6.8843028542176958E-3</v>
      </c>
      <c r="AS518" s="5">
        <f t="shared" si="406"/>
        <v>6.8843028542176958E-3</v>
      </c>
      <c r="AT518" s="5">
        <f t="shared" si="407"/>
        <v>6.8843028542176958E-3</v>
      </c>
      <c r="AU518" s="6">
        <f t="shared" si="408"/>
        <v>0.12653575532750538</v>
      </c>
      <c r="AV518" s="6">
        <f t="shared" si="409"/>
        <v>0.16609330834981778</v>
      </c>
      <c r="AW518" s="6">
        <f t="shared" si="410"/>
        <v>6.7071130768730853</v>
      </c>
      <c r="AX518" s="5">
        <f t="shared" si="411"/>
        <v>6.9997421405504081</v>
      </c>
      <c r="AY518" s="5">
        <v>7.5079999999999999E-3</v>
      </c>
      <c r="AZ518" s="5">
        <v>7.1830191076894199</v>
      </c>
      <c r="BA518" s="10">
        <f t="shared" si="412"/>
        <v>4.3077168353755999</v>
      </c>
      <c r="BB518" s="10">
        <f t="shared" si="413"/>
        <v>25.882770806972829</v>
      </c>
      <c r="BC518" s="5">
        <f t="shared" si="414"/>
        <v>8.3071010359923285</v>
      </c>
      <c r="BD518" s="5">
        <f t="shared" si="417"/>
        <v>8.3071010359923285</v>
      </c>
      <c r="BE518" s="5">
        <f t="shared" si="415"/>
        <v>2.5515311095694262</v>
      </c>
    </row>
    <row r="519" spans="5:57">
      <c r="E519" s="3"/>
      <c r="F519" s="3"/>
      <c r="G519" s="5">
        <v>4096</v>
      </c>
      <c r="H519" s="5">
        <v>503625</v>
      </c>
      <c r="I519" s="5">
        <v>17550675</v>
      </c>
      <c r="J519" s="10">
        <f t="shared" si="382"/>
        <v>35101350</v>
      </c>
      <c r="K519" s="5">
        <v>3460492.1054690001</v>
      </c>
      <c r="L519" s="10">
        <f t="shared" si="383"/>
        <v>27683936.843752</v>
      </c>
      <c r="M519" s="5">
        <f t="shared" si="384"/>
        <v>220.6806</v>
      </c>
      <c r="N519" s="5">
        <f t="shared" si="385"/>
        <v>13107200</v>
      </c>
      <c r="O519" s="11">
        <f t="shared" si="386"/>
        <v>1.267932021305779</v>
      </c>
      <c r="P519" s="11">
        <f t="shared" si="418"/>
        <v>1.3333333333333333</v>
      </c>
      <c r="Q519" s="6">
        <f t="shared" si="387"/>
        <v>1.4404444028932972E-3</v>
      </c>
      <c r="R519" s="6">
        <f t="shared" si="388"/>
        <v>4.7700884022150855E-3</v>
      </c>
      <c r="S519" s="5">
        <f t="shared" si="389"/>
        <v>6.2105328051083823E-3</v>
      </c>
      <c r="T519" s="5">
        <f t="shared" si="390"/>
        <v>4.7700884022150855E-3</v>
      </c>
      <c r="U519" s="6">
        <f t="shared" si="391"/>
        <v>0</v>
      </c>
      <c r="V519" s="6">
        <f t="shared" si="392"/>
        <v>0.33838433893968772</v>
      </c>
      <c r="W519" s="6">
        <f t="shared" si="393"/>
        <v>3.979954447343713</v>
      </c>
      <c r="X519" s="5">
        <f t="shared" si="394"/>
        <v>4.3183387862834008</v>
      </c>
      <c r="Y519" s="5">
        <v>4.4419999999999998E-3</v>
      </c>
      <c r="Z519" s="5">
        <v>4.3461638499999999</v>
      </c>
      <c r="AA519" s="10">
        <f t="shared" si="395"/>
        <v>7.902149932462855</v>
      </c>
      <c r="AB519" s="10">
        <f t="shared" si="396"/>
        <v>49.858508498427739</v>
      </c>
      <c r="AC519" s="5">
        <f t="shared" si="397"/>
        <v>7.3860513780973829</v>
      </c>
      <c r="AD519" s="5">
        <f t="shared" si="416"/>
        <v>39.813885752102266</v>
      </c>
      <c r="AE519" s="5">
        <f t="shared" si="398"/>
        <v>0.64022123134172904</v>
      </c>
      <c r="AG519" s="5">
        <v>2048</v>
      </c>
      <c r="AH519" s="5">
        <v>2063494</v>
      </c>
      <c r="AI519" s="5">
        <v>14612663</v>
      </c>
      <c r="AJ519" s="10">
        <f t="shared" si="399"/>
        <v>29225326</v>
      </c>
      <c r="AK519" s="5">
        <v>3672079.3574219998</v>
      </c>
      <c r="AL519" s="10">
        <f t="shared" si="400"/>
        <v>29376634.859375998</v>
      </c>
      <c r="AM519" s="5">
        <f t="shared" si="401"/>
        <v>216.621836</v>
      </c>
      <c r="AN519" s="5">
        <f t="shared" si="402"/>
        <v>13107200</v>
      </c>
      <c r="AO519" s="11">
        <f t="shared" si="403"/>
        <v>0.99484934676485903</v>
      </c>
      <c r="AP519" s="11">
        <f t="shared" si="419"/>
        <v>1.3333333333333333</v>
      </c>
      <c r="AQ519" s="6">
        <f t="shared" si="404"/>
        <v>0</v>
      </c>
      <c r="AR519" s="6">
        <f t="shared" si="405"/>
        <v>8.3256273670287099E-3</v>
      </c>
      <c r="AS519" s="5">
        <f t="shared" si="406"/>
        <v>8.3256273670287099E-3</v>
      </c>
      <c r="AT519" s="5">
        <f t="shared" si="407"/>
        <v>8.3256273670287099E-3</v>
      </c>
      <c r="AU519" s="6">
        <f t="shared" si="408"/>
        <v>0.11434079688681076</v>
      </c>
      <c r="AV519" s="6">
        <f t="shared" si="409"/>
        <v>0.20086725159547331</v>
      </c>
      <c r="AW519" s="6">
        <f t="shared" si="410"/>
        <v>7.8711205807576912</v>
      </c>
      <c r="AX519" s="5">
        <f t="shared" si="411"/>
        <v>8.1863286292399753</v>
      </c>
      <c r="AY519" s="5">
        <v>8.8109999999999994E-3</v>
      </c>
      <c r="AZ519" s="5">
        <v>8.530369649999999</v>
      </c>
      <c r="BA519" s="10">
        <f t="shared" si="412"/>
        <v>3.3169136306889118</v>
      </c>
      <c r="BB519" s="10">
        <f t="shared" si="413"/>
        <v>26.672690826808306</v>
      </c>
      <c r="BC519" s="5">
        <f t="shared" si="414"/>
        <v>5.5087122116818694</v>
      </c>
      <c r="BD519" s="5">
        <f t="shared" si="417"/>
        <v>5.5087122116818694</v>
      </c>
      <c r="BE519" s="5">
        <f t="shared" si="415"/>
        <v>4.0331314453650169</v>
      </c>
    </row>
    <row r="520" spans="5:57">
      <c r="E520" s="3"/>
      <c r="F520" s="3"/>
      <c r="G520" s="5">
        <v>4096</v>
      </c>
      <c r="H520" s="5">
        <v>503625</v>
      </c>
      <c r="I520" s="5">
        <v>17550675</v>
      </c>
      <c r="J520" s="10">
        <f t="shared" si="382"/>
        <v>35101350</v>
      </c>
      <c r="K520" s="5">
        <v>3460555.4462890001</v>
      </c>
      <c r="L520" s="10">
        <f t="shared" si="383"/>
        <v>27684443.570312001</v>
      </c>
      <c r="M520" s="5">
        <f t="shared" si="384"/>
        <v>220.6806</v>
      </c>
      <c r="N520" s="5">
        <f t="shared" si="385"/>
        <v>13107200</v>
      </c>
      <c r="O520" s="11">
        <f t="shared" si="386"/>
        <v>1.2679088135129317</v>
      </c>
      <c r="P520" s="11">
        <f t="shared" si="418"/>
        <v>1.3333333333333333</v>
      </c>
      <c r="Q520" s="6">
        <f t="shared" si="387"/>
        <v>1.4404444028932972E-3</v>
      </c>
      <c r="R520" s="6">
        <f t="shared" si="388"/>
        <v>4.7701757138752946E-3</v>
      </c>
      <c r="S520" s="5">
        <f t="shared" si="389"/>
        <v>6.2106201167685914E-3</v>
      </c>
      <c r="T520" s="5">
        <f t="shared" si="390"/>
        <v>4.7701757138752946E-3</v>
      </c>
      <c r="U520" s="6">
        <f t="shared" si="391"/>
        <v>0</v>
      </c>
      <c r="V520" s="6">
        <f t="shared" si="392"/>
        <v>0.33839053272393871</v>
      </c>
      <c r="W520" s="6">
        <f t="shared" si="393"/>
        <v>4.1627348857178958</v>
      </c>
      <c r="X520" s="5">
        <f t="shared" si="394"/>
        <v>4.5011254184418341</v>
      </c>
      <c r="Y520" s="5">
        <v>4.646E-3</v>
      </c>
      <c r="Z520" s="5">
        <v>4.5275270000000001</v>
      </c>
      <c r="AA520" s="10">
        <f t="shared" si="395"/>
        <v>7.5551764959104606</v>
      </c>
      <c r="AB520" s="10">
        <f t="shared" si="396"/>
        <v>47.670156815001299</v>
      </c>
      <c r="AC520" s="5">
        <f t="shared" si="397"/>
        <v>2.6727445948190836</v>
      </c>
      <c r="AD520" s="5">
        <f t="shared" si="416"/>
        <v>33.676713662690297</v>
      </c>
      <c r="AE520" s="5">
        <f t="shared" si="398"/>
        <v>0.5831347125741263</v>
      </c>
      <c r="AG520" s="5">
        <v>4096</v>
      </c>
      <c r="AH520" s="5">
        <v>14340</v>
      </c>
      <c r="AI520" s="5">
        <v>18068388</v>
      </c>
      <c r="AJ520" s="10">
        <f t="shared" si="399"/>
        <v>36136776</v>
      </c>
      <c r="AK520" s="5">
        <v>3342256.9545900002</v>
      </c>
      <c r="AL520" s="10">
        <f t="shared" si="400"/>
        <v>26738055.636720002</v>
      </c>
      <c r="AM520" s="5">
        <f t="shared" si="401"/>
        <v>217.10745600000001</v>
      </c>
      <c r="AN520" s="5">
        <f t="shared" si="402"/>
        <v>13107200</v>
      </c>
      <c r="AO520" s="11">
        <f t="shared" si="403"/>
        <v>1.3515109883447365</v>
      </c>
      <c r="AP520" s="11">
        <f t="shared" si="419"/>
        <v>1.3333333333333333</v>
      </c>
      <c r="AQ520" s="6">
        <f t="shared" si="404"/>
        <v>0</v>
      </c>
      <c r="AR520" s="6">
        <f t="shared" si="405"/>
        <v>7.5778280533436446E-3</v>
      </c>
      <c r="AS520" s="5">
        <f t="shared" si="406"/>
        <v>7.5778280533436446E-3</v>
      </c>
      <c r="AT520" s="5">
        <f t="shared" si="407"/>
        <v>7.5778280533436446E-3</v>
      </c>
      <c r="AU520" s="6">
        <f t="shared" si="408"/>
        <v>0.14138106670769651</v>
      </c>
      <c r="AV520" s="6">
        <f t="shared" si="409"/>
        <v>0.18282556101011779</v>
      </c>
      <c r="AW520" s="6">
        <f t="shared" si="410"/>
        <v>4.2397387670271263</v>
      </c>
      <c r="AX520" s="5">
        <f t="shared" si="411"/>
        <v>4.5639453947449402</v>
      </c>
      <c r="AY520" s="5">
        <v>4.7460000000000002E-3</v>
      </c>
      <c r="AZ520" s="5">
        <v>4.6937676333312242</v>
      </c>
      <c r="BA520" s="10">
        <f t="shared" si="412"/>
        <v>7.614154235145385</v>
      </c>
      <c r="BB520" s="10">
        <f t="shared" si="413"/>
        <v>45.070468835600508</v>
      </c>
      <c r="BC520" s="5">
        <f t="shared" si="414"/>
        <v>59.667679168639786</v>
      </c>
      <c r="BD520" s="5">
        <f t="shared" si="417"/>
        <v>59.667679168639786</v>
      </c>
      <c r="BE520" s="5">
        <f t="shared" si="415"/>
        <v>2.7658428948291913</v>
      </c>
    </row>
    <row r="521" spans="5:57">
      <c r="E521" s="3"/>
      <c r="F521" s="3"/>
      <c r="G521" s="5">
        <v>4096</v>
      </c>
      <c r="H521" s="5">
        <v>503625</v>
      </c>
      <c r="I521" s="5">
        <v>17550675</v>
      </c>
      <c r="J521" s="10">
        <f t="shared" si="382"/>
        <v>35101350</v>
      </c>
      <c r="K521" s="5">
        <v>3460146.6127929999</v>
      </c>
      <c r="L521" s="10">
        <f t="shared" si="383"/>
        <v>27681172.902344</v>
      </c>
      <c r="M521" s="5">
        <f t="shared" si="384"/>
        <v>220.6806</v>
      </c>
      <c r="N521" s="5">
        <f t="shared" si="385"/>
        <v>13107200</v>
      </c>
      <c r="O521" s="11">
        <f t="shared" si="386"/>
        <v>1.2680586232322428</v>
      </c>
      <c r="P521" s="11">
        <f t="shared" si="418"/>
        <v>1.3333333333333333</v>
      </c>
      <c r="Q521" s="6">
        <f t="shared" si="387"/>
        <v>1.4404444028932972E-3</v>
      </c>
      <c r="R521" s="6">
        <f t="shared" si="388"/>
        <v>4.7696121605255775E-3</v>
      </c>
      <c r="S521" s="5">
        <f t="shared" si="389"/>
        <v>6.2100565634188743E-3</v>
      </c>
      <c r="T521" s="5">
        <f t="shared" si="390"/>
        <v>4.7696121605255775E-3</v>
      </c>
      <c r="U521" s="6">
        <f t="shared" si="391"/>
        <v>0</v>
      </c>
      <c r="V521" s="6">
        <f t="shared" si="392"/>
        <v>0.33835055492654342</v>
      </c>
      <c r="W521" s="6">
        <f t="shared" si="393"/>
        <v>3.7891101661000817</v>
      </c>
      <c r="X521" s="5">
        <f t="shared" si="394"/>
        <v>4.1274607210266252</v>
      </c>
      <c r="Y521" s="5">
        <v>4.2290000000000001E-3</v>
      </c>
      <c r="Z521" s="5">
        <v>4.1608338062500003</v>
      </c>
      <c r="AA521" s="10">
        <f t="shared" si="395"/>
        <v>8.3001537006384485</v>
      </c>
      <c r="AB521" s="10">
        <f t="shared" si="396"/>
        <v>52.364479361256087</v>
      </c>
      <c r="AC521" s="5">
        <f t="shared" si="397"/>
        <v>12.783451419379935</v>
      </c>
      <c r="AD521" s="5">
        <f t="shared" si="416"/>
        <v>46.8445628616428</v>
      </c>
      <c r="AE521" s="5">
        <f t="shared" si="398"/>
        <v>0.8020768619319838</v>
      </c>
      <c r="AG521" s="5">
        <v>4096</v>
      </c>
      <c r="AH521" s="5">
        <v>503625</v>
      </c>
      <c r="AI521" s="5">
        <v>17550675</v>
      </c>
      <c r="AJ521" s="10">
        <f t="shared" si="399"/>
        <v>35101350</v>
      </c>
      <c r="AK521" s="5">
        <v>3460014.7673340002</v>
      </c>
      <c r="AL521" s="10">
        <f t="shared" si="400"/>
        <v>27680118.138672002</v>
      </c>
      <c r="AM521" s="5">
        <f t="shared" si="401"/>
        <v>220.6806</v>
      </c>
      <c r="AN521" s="5">
        <f t="shared" si="402"/>
        <v>13107200</v>
      </c>
      <c r="AO521" s="11">
        <f t="shared" si="403"/>
        <v>1.2681069431911045</v>
      </c>
      <c r="AP521" s="11">
        <f t="shared" si="419"/>
        <v>1.3333333333333333</v>
      </c>
      <c r="AQ521" s="6">
        <f t="shared" si="404"/>
        <v>0</v>
      </c>
      <c r="AR521" s="6">
        <f t="shared" si="405"/>
        <v>7.8448178357080397E-3</v>
      </c>
      <c r="AS521" s="5">
        <f t="shared" si="406"/>
        <v>7.8448178357080397E-3</v>
      </c>
      <c r="AT521" s="5">
        <f t="shared" si="407"/>
        <v>7.8448178357080397E-3</v>
      </c>
      <c r="AU521" s="6">
        <f t="shared" si="408"/>
        <v>0.13733007908287678</v>
      </c>
      <c r="AV521" s="6">
        <f t="shared" si="409"/>
        <v>0.18926705801969981</v>
      </c>
      <c r="AW521" s="6">
        <f t="shared" si="410"/>
        <v>3.9940733306738898</v>
      </c>
      <c r="AX521" s="5">
        <f t="shared" si="411"/>
        <v>4.3206704677764662</v>
      </c>
      <c r="AY521" s="5">
        <v>4.4710000000000001E-3</v>
      </c>
      <c r="AZ521" s="5">
        <v>4.3986487000007894</v>
      </c>
      <c r="BA521" s="10">
        <f t="shared" si="412"/>
        <v>7.8508946544397222</v>
      </c>
      <c r="BB521" s="10">
        <f t="shared" si="413"/>
        <v>49.528281169621117</v>
      </c>
      <c r="BC521" s="5">
        <f t="shared" si="414"/>
        <v>75.46002763829209</v>
      </c>
      <c r="BD521" s="5">
        <f t="shared" si="417"/>
        <v>75.46002763829209</v>
      </c>
      <c r="BE521" s="5">
        <f t="shared" si="415"/>
        <v>1.7727769945417378</v>
      </c>
    </row>
    <row r="522" spans="5:57">
      <c r="E522" s="3"/>
      <c r="F522" s="3"/>
      <c r="G522" s="5">
        <v>4096</v>
      </c>
      <c r="H522" s="5">
        <v>503625</v>
      </c>
      <c r="I522" s="5">
        <v>17550675</v>
      </c>
      <c r="J522" s="10">
        <f t="shared" si="382"/>
        <v>35101350</v>
      </c>
      <c r="K522" s="5">
        <v>3460334.8481450002</v>
      </c>
      <c r="L522" s="10">
        <f t="shared" si="383"/>
        <v>27682678.785160001</v>
      </c>
      <c r="M522" s="5">
        <f t="shared" si="384"/>
        <v>220.6806</v>
      </c>
      <c r="N522" s="5">
        <f t="shared" si="385"/>
        <v>13107200</v>
      </c>
      <c r="O522" s="11">
        <f t="shared" si="386"/>
        <v>1.2679896433583937</v>
      </c>
      <c r="P522" s="11">
        <f t="shared" si="418"/>
        <v>1.3333333333333333</v>
      </c>
      <c r="Q522" s="6">
        <f t="shared" si="387"/>
        <v>1.4404444028932972E-3</v>
      </c>
      <c r="R522" s="6">
        <f t="shared" si="388"/>
        <v>4.7698716320810951E-3</v>
      </c>
      <c r="S522" s="5">
        <f t="shared" si="389"/>
        <v>6.2103160349743919E-3</v>
      </c>
      <c r="T522" s="5">
        <f t="shared" si="390"/>
        <v>4.7698716320810951E-3</v>
      </c>
      <c r="U522" s="6">
        <f t="shared" si="391"/>
        <v>0</v>
      </c>
      <c r="V522" s="6">
        <f t="shared" si="392"/>
        <v>0.33836896152687956</v>
      </c>
      <c r="W522" s="6">
        <f t="shared" si="393"/>
        <v>3.869748594794574</v>
      </c>
      <c r="X522" s="5">
        <f t="shared" si="394"/>
        <v>4.2081175563214535</v>
      </c>
      <c r="Y522" s="5">
        <v>4.3189999999999999E-3</v>
      </c>
      <c r="Z522" s="5">
        <v>4.2352923812499998</v>
      </c>
      <c r="AA522" s="10">
        <f t="shared" si="395"/>
        <v>8.127193794859922</v>
      </c>
      <c r="AB522" s="10">
        <f t="shared" si="396"/>
        <v>51.27608943766613</v>
      </c>
      <c r="AC522" s="5">
        <f t="shared" si="397"/>
        <v>10.43925983054168</v>
      </c>
      <c r="AD522" s="5">
        <f t="shared" si="416"/>
        <v>43.790600485630748</v>
      </c>
      <c r="AE522" s="5">
        <f t="shared" si="398"/>
        <v>0.6416280738692719</v>
      </c>
      <c r="AG522" s="5">
        <v>4096</v>
      </c>
      <c r="AH522" s="5">
        <v>503625</v>
      </c>
      <c r="AI522" s="5">
        <v>17550675</v>
      </c>
      <c r="AJ522" s="10">
        <f t="shared" si="399"/>
        <v>35101350</v>
      </c>
      <c r="AK522" s="5">
        <v>3459802.1000979999</v>
      </c>
      <c r="AL522" s="10">
        <f t="shared" si="400"/>
        <v>27678416.800783999</v>
      </c>
      <c r="AM522" s="5">
        <f t="shared" si="401"/>
        <v>220.6806</v>
      </c>
      <c r="AN522" s="5">
        <f t="shared" si="402"/>
        <v>13107200</v>
      </c>
      <c r="AO522" s="11">
        <f t="shared" si="403"/>
        <v>1.2681848912328593</v>
      </c>
      <c r="AP522" s="11">
        <f t="shared" si="419"/>
        <v>1.3333333333333333</v>
      </c>
      <c r="AQ522" s="6">
        <f t="shared" si="404"/>
        <v>0</v>
      </c>
      <c r="AR522" s="6">
        <f t="shared" si="405"/>
        <v>7.8443356598104693E-3</v>
      </c>
      <c r="AS522" s="5">
        <f t="shared" si="406"/>
        <v>7.8443356598104693E-3</v>
      </c>
      <c r="AT522" s="5">
        <f t="shared" si="407"/>
        <v>7.8443356598104693E-3</v>
      </c>
      <c r="AU522" s="6">
        <f t="shared" si="408"/>
        <v>0.13733007908287678</v>
      </c>
      <c r="AV522" s="6">
        <f t="shared" si="409"/>
        <v>0.18925542486065236</v>
      </c>
      <c r="AW522" s="6">
        <f t="shared" si="410"/>
        <v>3.9360069548085792</v>
      </c>
      <c r="AX522" s="5">
        <f t="shared" si="411"/>
        <v>4.262592458752108</v>
      </c>
      <c r="AY522" s="5">
        <v>4.4060000000000002E-3</v>
      </c>
      <c r="AZ522" s="5">
        <v>4.3565151125000003</v>
      </c>
      <c r="BA522" s="10">
        <f t="shared" si="412"/>
        <v>7.9667158420335902</v>
      </c>
      <c r="BB522" s="10">
        <f t="shared" si="413"/>
        <v>50.255863460343164</v>
      </c>
      <c r="BC522" s="5">
        <f t="shared" si="414"/>
        <v>78.037577390160436</v>
      </c>
      <c r="BD522" s="5">
        <f t="shared" si="417"/>
        <v>78.037577390160436</v>
      </c>
      <c r="BE522" s="5">
        <f t="shared" si="415"/>
        <v>2.155912497087483</v>
      </c>
    </row>
    <row r="523" spans="5:57">
      <c r="E523" s="3"/>
      <c r="F523" s="3"/>
      <c r="G523" s="5">
        <v>4096</v>
      </c>
      <c r="H523" s="5">
        <v>503625</v>
      </c>
      <c r="I523" s="5">
        <v>17550675</v>
      </c>
      <c r="J523" s="10">
        <f t="shared" si="382"/>
        <v>35101350</v>
      </c>
      <c r="K523" s="5">
        <v>3460351.1523440001</v>
      </c>
      <c r="L523" s="10">
        <f t="shared" si="383"/>
        <v>27682809.218752</v>
      </c>
      <c r="M523" s="5">
        <f t="shared" si="384"/>
        <v>220.6806</v>
      </c>
      <c r="N523" s="5">
        <f t="shared" si="385"/>
        <v>13107200</v>
      </c>
      <c r="O523" s="11">
        <f t="shared" si="386"/>
        <v>1.2679836689486979</v>
      </c>
      <c r="P523" s="11">
        <f t="shared" si="418"/>
        <v>1.3333333333333333</v>
      </c>
      <c r="Q523" s="6">
        <f t="shared" si="387"/>
        <v>1.4404444028932972E-3</v>
      </c>
      <c r="R523" s="6">
        <f t="shared" si="388"/>
        <v>4.7698941064772751E-3</v>
      </c>
      <c r="S523" s="5">
        <f t="shared" si="389"/>
        <v>6.2103385093705728E-3</v>
      </c>
      <c r="T523" s="5">
        <f t="shared" si="390"/>
        <v>4.7698941064772751E-3</v>
      </c>
      <c r="U523" s="6">
        <f t="shared" si="391"/>
        <v>0</v>
      </c>
      <c r="V523" s="6">
        <f t="shared" si="392"/>
        <v>0.33837055583353665</v>
      </c>
      <c r="W523" s="6">
        <f t="shared" si="393"/>
        <v>3.8760204725819234</v>
      </c>
      <c r="X523" s="5">
        <f t="shared" si="394"/>
        <v>4.2143910284154602</v>
      </c>
      <c r="Y523" s="5">
        <v>4.326E-3</v>
      </c>
      <c r="Z523" s="5">
        <v>4.2422197999985576</v>
      </c>
      <c r="AA523" s="10">
        <f t="shared" si="395"/>
        <v>8.114042995839112</v>
      </c>
      <c r="AB523" s="10">
        <f t="shared" si="396"/>
        <v>51.193359627835413</v>
      </c>
      <c r="AC523" s="5">
        <f t="shared" si="397"/>
        <v>10.261075045706775</v>
      </c>
      <c r="AD523" s="5">
        <f t="shared" si="416"/>
        <v>43.558449130156561</v>
      </c>
      <c r="AE523" s="5">
        <f t="shared" si="398"/>
        <v>0.65599551402562495</v>
      </c>
      <c r="AG523" s="5">
        <v>4096</v>
      </c>
      <c r="AH523" s="5">
        <v>503625</v>
      </c>
      <c r="AI523" s="5">
        <v>17550675</v>
      </c>
      <c r="AJ523" s="10">
        <f t="shared" si="399"/>
        <v>35101350</v>
      </c>
      <c r="AK523" s="5">
        <v>3459862.5480960002</v>
      </c>
      <c r="AL523" s="10">
        <f t="shared" si="400"/>
        <v>27678900.384768002</v>
      </c>
      <c r="AM523" s="5">
        <f t="shared" si="401"/>
        <v>220.6806</v>
      </c>
      <c r="AN523" s="5">
        <f t="shared" si="402"/>
        <v>13107200</v>
      </c>
      <c r="AO523" s="11">
        <f t="shared" si="403"/>
        <v>1.2681627345035951</v>
      </c>
      <c r="AP523" s="11">
        <f t="shared" si="419"/>
        <v>1.3333333333333333</v>
      </c>
      <c r="AQ523" s="6">
        <f t="shared" si="404"/>
        <v>0</v>
      </c>
      <c r="AR523" s="6">
        <f t="shared" si="405"/>
        <v>7.8444727122697032E-3</v>
      </c>
      <c r="AS523" s="5">
        <f t="shared" si="406"/>
        <v>7.8444727122697032E-3</v>
      </c>
      <c r="AT523" s="5">
        <f t="shared" si="407"/>
        <v>7.8444727122697032E-3</v>
      </c>
      <c r="AU523" s="6">
        <f t="shared" si="408"/>
        <v>0.13733007908287678</v>
      </c>
      <c r="AV523" s="6">
        <f t="shared" si="409"/>
        <v>0.18925873144039668</v>
      </c>
      <c r="AW523" s="6">
        <f t="shared" si="410"/>
        <v>4.1227126864370387</v>
      </c>
      <c r="AX523" s="5">
        <f t="shared" si="411"/>
        <v>4.4493014969603122</v>
      </c>
      <c r="AY523" s="5">
        <v>4.6150000000000002E-3</v>
      </c>
      <c r="AZ523" s="5">
        <v>4.5228357352954749</v>
      </c>
      <c r="BA523" s="10">
        <f t="shared" si="412"/>
        <v>7.6059263271939326</v>
      </c>
      <c r="BB523" s="10">
        <f t="shared" si="413"/>
        <v>47.980759063519827</v>
      </c>
      <c r="BC523" s="5">
        <f t="shared" si="414"/>
        <v>69.97774024419725</v>
      </c>
      <c r="BD523" s="5">
        <f t="shared" si="417"/>
        <v>69.97774024419725</v>
      </c>
      <c r="BE523" s="5">
        <f t="shared" si="415"/>
        <v>1.6258436662051081</v>
      </c>
    </row>
    <row r="524" spans="5:57">
      <c r="E524" s="3"/>
      <c r="F524" s="3"/>
      <c r="G524" s="5">
        <v>4096</v>
      </c>
      <c r="H524" s="5">
        <v>504855</v>
      </c>
      <c r="I524" s="5">
        <v>17588875</v>
      </c>
      <c r="J524" s="10">
        <f t="shared" si="382"/>
        <v>35177750</v>
      </c>
      <c r="K524" s="5">
        <v>3468868.139893</v>
      </c>
      <c r="L524" s="10">
        <f t="shared" si="383"/>
        <v>27750945.119144</v>
      </c>
      <c r="M524" s="5">
        <f t="shared" si="384"/>
        <v>221.1636</v>
      </c>
      <c r="N524" s="5">
        <f t="shared" si="385"/>
        <v>13107200</v>
      </c>
      <c r="O524" s="11">
        <f t="shared" si="386"/>
        <v>1.2676234935051858</v>
      </c>
      <c r="P524" s="11">
        <f t="shared" si="418"/>
        <v>1.3333333333333333</v>
      </c>
      <c r="Q524" s="6">
        <f t="shared" si="387"/>
        <v>1.4435796085871251E-3</v>
      </c>
      <c r="R524" s="6">
        <f t="shared" si="388"/>
        <v>4.7816342816578766E-3</v>
      </c>
      <c r="S524" s="5">
        <f t="shared" si="389"/>
        <v>6.2252138902450013E-3</v>
      </c>
      <c r="T524" s="5">
        <f t="shared" si="390"/>
        <v>4.7816342816578766E-3</v>
      </c>
      <c r="U524" s="6">
        <f t="shared" si="391"/>
        <v>0</v>
      </c>
      <c r="V524" s="6">
        <f t="shared" si="392"/>
        <v>0.3392033897524383</v>
      </c>
      <c r="W524" s="6">
        <f t="shared" si="393"/>
        <v>3.9853303425900126</v>
      </c>
      <c r="X524" s="5">
        <f t="shared" si="394"/>
        <v>4.3245337323424513</v>
      </c>
      <c r="Y524" s="5">
        <v>4.4479999999999997E-3</v>
      </c>
      <c r="Z524" s="5">
        <v>4.3469780705877117</v>
      </c>
      <c r="AA524" s="10">
        <f t="shared" si="395"/>
        <v>7.9086668165467637</v>
      </c>
      <c r="AB524" s="10">
        <f t="shared" si="396"/>
        <v>49.911771797021586</v>
      </c>
      <c r="AC524" s="5">
        <f t="shared" si="397"/>
        <v>7.50077072072565</v>
      </c>
      <c r="AD524" s="5">
        <f t="shared" si="416"/>
        <v>39.955348251911012</v>
      </c>
      <c r="AE524" s="5">
        <f t="shared" si="398"/>
        <v>0.51632048473218783</v>
      </c>
      <c r="AG524" s="5">
        <v>4096</v>
      </c>
      <c r="AH524" s="5">
        <v>503625</v>
      </c>
      <c r="AI524" s="5">
        <v>17550675</v>
      </c>
      <c r="AJ524" s="10">
        <f t="shared" si="399"/>
        <v>35101350</v>
      </c>
      <c r="AK524" s="5">
        <v>3460092.8378909999</v>
      </c>
      <c r="AL524" s="10">
        <f t="shared" si="400"/>
        <v>27680742.703127999</v>
      </c>
      <c r="AM524" s="5">
        <f t="shared" si="401"/>
        <v>220.6806</v>
      </c>
      <c r="AN524" s="5">
        <f t="shared" si="402"/>
        <v>13107200</v>
      </c>
      <c r="AO524" s="11">
        <f t="shared" si="403"/>
        <v>1.2680783307173855</v>
      </c>
      <c r="AP524" s="11">
        <f t="shared" si="419"/>
        <v>1.3333333333333333</v>
      </c>
      <c r="AQ524" s="6">
        <f t="shared" si="404"/>
        <v>0</v>
      </c>
      <c r="AR524" s="6">
        <f t="shared" si="405"/>
        <v>7.8449948434201975E-3</v>
      </c>
      <c r="AS524" s="5">
        <f t="shared" si="406"/>
        <v>7.8449948434201975E-3</v>
      </c>
      <c r="AT524" s="5">
        <f t="shared" si="407"/>
        <v>7.8449948434201975E-3</v>
      </c>
      <c r="AU524" s="6">
        <f t="shared" si="408"/>
        <v>0.13733007908287678</v>
      </c>
      <c r="AV524" s="6">
        <f t="shared" si="409"/>
        <v>0.18927132857506876</v>
      </c>
      <c r="AW524" s="6">
        <f t="shared" si="410"/>
        <v>4.0512463776797336</v>
      </c>
      <c r="AX524" s="5">
        <f t="shared" si="411"/>
        <v>4.3778477853376794</v>
      </c>
      <c r="AY524" s="5">
        <v>4.535E-3</v>
      </c>
      <c r="AZ524" s="5">
        <v>4.4572114117668402</v>
      </c>
      <c r="BA524" s="10">
        <f t="shared" si="412"/>
        <v>7.740099228224917</v>
      </c>
      <c r="BB524" s="10">
        <f t="shared" si="413"/>
        <v>48.830417116874095</v>
      </c>
      <c r="BC524" s="5">
        <f t="shared" si="414"/>
        <v>72.987758399563347</v>
      </c>
      <c r="BD524" s="5">
        <f t="shared" si="417"/>
        <v>72.987758399563347</v>
      </c>
      <c r="BE524" s="5">
        <f t="shared" si="415"/>
        <v>1.7805667960834073</v>
      </c>
    </row>
    <row r="525" spans="5:57">
      <c r="E525" s="3"/>
      <c r="F525" s="3"/>
      <c r="G525" s="5">
        <v>4096</v>
      </c>
      <c r="H525" s="5">
        <v>504855</v>
      </c>
      <c r="I525" s="5">
        <v>17588875</v>
      </c>
      <c r="J525" s="10">
        <f t="shared" si="382"/>
        <v>35177750</v>
      </c>
      <c r="K525" s="5">
        <v>3468768.8676760001</v>
      </c>
      <c r="L525" s="10">
        <f t="shared" si="383"/>
        <v>27750150.941408001</v>
      </c>
      <c r="M525" s="5">
        <f t="shared" si="384"/>
        <v>221.1636</v>
      </c>
      <c r="N525" s="5">
        <f t="shared" si="385"/>
        <v>13107200</v>
      </c>
      <c r="O525" s="11">
        <f t="shared" si="386"/>
        <v>1.2676597714468192</v>
      </c>
      <c r="P525" s="11">
        <f t="shared" si="418"/>
        <v>1.3333333333333333</v>
      </c>
      <c r="Q525" s="6">
        <f t="shared" si="387"/>
        <v>1.4435796085871251E-3</v>
      </c>
      <c r="R525" s="6">
        <f t="shared" si="388"/>
        <v>4.781497440643206E-3</v>
      </c>
      <c r="S525" s="5">
        <f t="shared" si="389"/>
        <v>6.2250770492303306E-3</v>
      </c>
      <c r="T525" s="5">
        <f t="shared" si="390"/>
        <v>4.781497440643206E-3</v>
      </c>
      <c r="U525" s="6">
        <f t="shared" si="391"/>
        <v>0</v>
      </c>
      <c r="V525" s="6">
        <f t="shared" si="392"/>
        <v>0.33919368241530218</v>
      </c>
      <c r="W525" s="6">
        <f t="shared" si="393"/>
        <v>3.9002120011902712</v>
      </c>
      <c r="X525" s="5">
        <f t="shared" si="394"/>
        <v>4.2394056836055736</v>
      </c>
      <c r="Y525" s="5">
        <v>4.3530000000000001E-3</v>
      </c>
      <c r="Z525" s="5">
        <v>4.2580229812499999</v>
      </c>
      <c r="AA525" s="10">
        <f t="shared" si="395"/>
        <v>8.0812657937054908</v>
      </c>
      <c r="AB525" s="10">
        <f t="shared" si="396"/>
        <v>50.999588222206292</v>
      </c>
      <c r="AC525" s="5">
        <f t="shared" si="397"/>
        <v>9.8437270995452764</v>
      </c>
      <c r="AD525" s="5">
        <f t="shared" si="416"/>
        <v>43.00659428509833</v>
      </c>
      <c r="AE525" s="5">
        <f t="shared" si="398"/>
        <v>0.43722867928159853</v>
      </c>
      <c r="AG525" s="5">
        <v>4096</v>
      </c>
      <c r="AH525" s="5">
        <v>503625</v>
      </c>
      <c r="AI525" s="5">
        <v>17550675</v>
      </c>
      <c r="AJ525" s="10">
        <f t="shared" si="399"/>
        <v>35101350</v>
      </c>
      <c r="AK525" s="5">
        <v>3459904.0744630001</v>
      </c>
      <c r="AL525" s="10">
        <f t="shared" si="400"/>
        <v>27679232.595704</v>
      </c>
      <c r="AM525" s="5">
        <f t="shared" si="401"/>
        <v>220.6806</v>
      </c>
      <c r="AN525" s="5">
        <f t="shared" si="402"/>
        <v>13107200</v>
      </c>
      <c r="AO525" s="11">
        <f t="shared" si="403"/>
        <v>1.2681475137951608</v>
      </c>
      <c r="AP525" s="11">
        <f t="shared" si="419"/>
        <v>1.3333333333333333</v>
      </c>
      <c r="AQ525" s="6">
        <f t="shared" si="404"/>
        <v>0</v>
      </c>
      <c r="AR525" s="6">
        <f t="shared" si="405"/>
        <v>7.8445668641177139E-3</v>
      </c>
      <c r="AS525" s="5">
        <f t="shared" si="406"/>
        <v>7.8445668641177139E-3</v>
      </c>
      <c r="AT525" s="5">
        <f t="shared" si="407"/>
        <v>7.8445668641177139E-3</v>
      </c>
      <c r="AU525" s="6">
        <f t="shared" si="408"/>
        <v>0.13733007908287678</v>
      </c>
      <c r="AV525" s="6">
        <f t="shared" si="409"/>
        <v>0.18926100298368212</v>
      </c>
      <c r="AW525" s="6">
        <f t="shared" si="410"/>
        <v>3.9163537199003202</v>
      </c>
      <c r="AX525" s="5">
        <f t="shared" si="411"/>
        <v>4.2429448019668792</v>
      </c>
      <c r="AY525" s="5">
        <v>4.3839999999999999E-3</v>
      </c>
      <c r="AZ525" s="5">
        <v>4.3221856000000001</v>
      </c>
      <c r="BA525" s="10">
        <f t="shared" si="412"/>
        <v>8.0066947992700737</v>
      </c>
      <c r="BB525" s="10">
        <f t="shared" si="413"/>
        <v>50.509548532306574</v>
      </c>
      <c r="BC525" s="5">
        <f t="shared" si="414"/>
        <v>78.936287958889466</v>
      </c>
      <c r="BD525" s="5">
        <f t="shared" si="417"/>
        <v>78.936287958889466</v>
      </c>
      <c r="BE525" s="5">
        <f t="shared" si="415"/>
        <v>1.8333501928543026</v>
      </c>
    </row>
    <row r="526" spans="5:57">
      <c r="E526" s="3"/>
      <c r="F526" s="3"/>
      <c r="G526" s="5">
        <v>4096</v>
      </c>
      <c r="H526" s="5">
        <v>504855</v>
      </c>
      <c r="I526" s="5">
        <v>17588875</v>
      </c>
      <c r="J526" s="10">
        <f t="shared" si="382"/>
        <v>35177750</v>
      </c>
      <c r="K526" s="5">
        <v>3468589.1271970002</v>
      </c>
      <c r="L526" s="10">
        <f t="shared" si="383"/>
        <v>27748713.017576002</v>
      </c>
      <c r="M526" s="5">
        <f t="shared" si="384"/>
        <v>221.1636</v>
      </c>
      <c r="N526" s="5">
        <f t="shared" si="385"/>
        <v>13107200</v>
      </c>
      <c r="O526" s="11">
        <f t="shared" si="386"/>
        <v>1.2677254609148343</v>
      </c>
      <c r="P526" s="11">
        <f t="shared" si="418"/>
        <v>1.3333333333333333</v>
      </c>
      <c r="Q526" s="6">
        <f t="shared" si="387"/>
        <v>1.4435796085871251E-3</v>
      </c>
      <c r="R526" s="6">
        <f t="shared" si="388"/>
        <v>4.7812496787792416E-3</v>
      </c>
      <c r="S526" s="5">
        <f t="shared" si="389"/>
        <v>6.2248292873663662E-3</v>
      </c>
      <c r="T526" s="5">
        <f t="shared" si="390"/>
        <v>4.7812496787792416E-3</v>
      </c>
      <c r="U526" s="6">
        <f t="shared" si="391"/>
        <v>0</v>
      </c>
      <c r="V526" s="6">
        <f t="shared" si="392"/>
        <v>0.33917610648641305</v>
      </c>
      <c r="W526" s="6">
        <f t="shared" si="393"/>
        <v>3.9154437043881192</v>
      </c>
      <c r="X526" s="5">
        <f t="shared" si="394"/>
        <v>4.2546198108745319</v>
      </c>
      <c r="Y526" s="5">
        <v>4.3699999999999998E-3</v>
      </c>
      <c r="Z526" s="5">
        <v>4.2831189374999994</v>
      </c>
      <c r="AA526" s="10">
        <f t="shared" si="395"/>
        <v>8.049828375286042</v>
      </c>
      <c r="AB526" s="10">
        <f t="shared" si="396"/>
        <v>50.798559299910302</v>
      </c>
      <c r="AC526" s="5">
        <f t="shared" si="397"/>
        <v>9.4107477981519878</v>
      </c>
      <c r="AD526" s="5">
        <f t="shared" si="416"/>
        <v>42.44460611822349</v>
      </c>
      <c r="AE526" s="5">
        <f t="shared" si="398"/>
        <v>0.66538256446602584</v>
      </c>
      <c r="AG526" s="5">
        <v>4096</v>
      </c>
      <c r="AH526" s="5">
        <v>504855</v>
      </c>
      <c r="AI526" s="5">
        <v>17588875</v>
      </c>
      <c r="AJ526" s="10">
        <f t="shared" si="399"/>
        <v>35177750</v>
      </c>
      <c r="AK526" s="5">
        <v>3468195.7360840002</v>
      </c>
      <c r="AL526" s="10">
        <f t="shared" si="400"/>
        <v>27745565.888672002</v>
      </c>
      <c r="AM526" s="5">
        <f t="shared" si="401"/>
        <v>221.1636</v>
      </c>
      <c r="AN526" s="5">
        <f t="shared" si="402"/>
        <v>13107200</v>
      </c>
      <c r="AO526" s="11">
        <f t="shared" si="403"/>
        <v>1.2678692567003083</v>
      </c>
      <c r="AP526" s="11">
        <f t="shared" si="419"/>
        <v>1.3333333333333333</v>
      </c>
      <c r="AQ526" s="6">
        <f t="shared" si="404"/>
        <v>0</v>
      </c>
      <c r="AR526" s="6">
        <f t="shared" si="405"/>
        <v>7.8633663720233411E-3</v>
      </c>
      <c r="AS526" s="5">
        <f t="shared" si="406"/>
        <v>7.8633663720233411E-3</v>
      </c>
      <c r="AT526" s="5">
        <f t="shared" si="407"/>
        <v>7.8633663720233411E-3</v>
      </c>
      <c r="AU526" s="6">
        <f t="shared" si="408"/>
        <v>0.13762898547940944</v>
      </c>
      <c r="AV526" s="6">
        <f t="shared" si="409"/>
        <v>0.18971456705974263</v>
      </c>
      <c r="AW526" s="6">
        <f t="shared" si="410"/>
        <v>3.894913827273129</v>
      </c>
      <c r="AX526" s="5">
        <f t="shared" si="411"/>
        <v>4.2222573798122811</v>
      </c>
      <c r="AY526" s="5">
        <v>4.3600000000000002E-3</v>
      </c>
      <c r="AZ526" s="5">
        <v>4.3177079999999997</v>
      </c>
      <c r="BA526" s="10">
        <f t="shared" si="412"/>
        <v>8.0682912844036689</v>
      </c>
      <c r="BB526" s="10">
        <f t="shared" si="413"/>
        <v>50.90929520857248</v>
      </c>
      <c r="BC526" s="5">
        <f t="shared" si="414"/>
        <v>80.352439725305985</v>
      </c>
      <c r="BD526" s="5">
        <f t="shared" si="417"/>
        <v>80.352439725305985</v>
      </c>
      <c r="BE526" s="5">
        <f t="shared" si="415"/>
        <v>2.2106779844241102</v>
      </c>
    </row>
    <row r="527" spans="5:57">
      <c r="E527" s="3"/>
      <c r="F527" s="3"/>
      <c r="G527" s="5">
        <v>4096</v>
      </c>
      <c r="H527" s="5">
        <v>504855</v>
      </c>
      <c r="I527" s="5">
        <v>17588875</v>
      </c>
      <c r="J527" s="10">
        <f t="shared" si="382"/>
        <v>35177750</v>
      </c>
      <c r="K527" s="5">
        <v>3468732.359619</v>
      </c>
      <c r="L527" s="10">
        <f t="shared" si="383"/>
        <v>27749858.876952</v>
      </c>
      <c r="M527" s="5">
        <f t="shared" si="384"/>
        <v>221.1636</v>
      </c>
      <c r="N527" s="5">
        <f t="shared" si="385"/>
        <v>13107200</v>
      </c>
      <c r="O527" s="11">
        <f t="shared" si="386"/>
        <v>1.2676731134376085</v>
      </c>
      <c r="P527" s="11">
        <f t="shared" si="418"/>
        <v>1.3333333333333333</v>
      </c>
      <c r="Q527" s="6">
        <f t="shared" si="387"/>
        <v>1.4435796085871251E-3</v>
      </c>
      <c r="R527" s="6">
        <f t="shared" si="388"/>
        <v>4.7814471163962558E-3</v>
      </c>
      <c r="S527" s="5">
        <f t="shared" si="389"/>
        <v>6.2250267249833804E-3</v>
      </c>
      <c r="T527" s="5">
        <f t="shared" si="390"/>
        <v>4.7814471163962558E-3</v>
      </c>
      <c r="U527" s="6">
        <f t="shared" si="391"/>
        <v>0</v>
      </c>
      <c r="V527" s="6">
        <f t="shared" si="392"/>
        <v>0.33919011247369923</v>
      </c>
      <c r="W527" s="6">
        <f t="shared" si="393"/>
        <v>3.9512830060301161</v>
      </c>
      <c r="X527" s="5">
        <f t="shared" si="394"/>
        <v>4.2904731185038152</v>
      </c>
      <c r="Y527" s="5">
        <v>4.4099999999999999E-3</v>
      </c>
      <c r="Z527" s="5">
        <v>4.3346716875000002</v>
      </c>
      <c r="AA527" s="10">
        <f t="shared" si="395"/>
        <v>7.9768140589569168</v>
      </c>
      <c r="AB527" s="10">
        <f t="shared" si="396"/>
        <v>50.339880048892518</v>
      </c>
      <c r="AC527" s="5">
        <f t="shared" si="397"/>
        <v>8.4228371064910643</v>
      </c>
      <c r="AD527" s="5">
        <f t="shared" si="416"/>
        <v>41.157068593727452</v>
      </c>
      <c r="AE527" s="5">
        <f t="shared" si="398"/>
        <v>1.0196520563170106</v>
      </c>
      <c r="AG527" s="5">
        <v>4096</v>
      </c>
      <c r="AH527" s="5">
        <v>504855</v>
      </c>
      <c r="AI527" s="5">
        <v>17588875</v>
      </c>
      <c r="AJ527" s="10">
        <f t="shared" si="399"/>
        <v>35177750</v>
      </c>
      <c r="AK527" s="5">
        <v>3468134.6518549998</v>
      </c>
      <c r="AL527" s="10">
        <f t="shared" si="400"/>
        <v>27745077.214839999</v>
      </c>
      <c r="AM527" s="5">
        <f t="shared" si="401"/>
        <v>221.1636</v>
      </c>
      <c r="AN527" s="5">
        <f t="shared" si="402"/>
        <v>13107200</v>
      </c>
      <c r="AO527" s="11">
        <f t="shared" si="403"/>
        <v>1.267891587671794</v>
      </c>
      <c r="AP527" s="11">
        <f t="shared" si="419"/>
        <v>1.3333333333333333</v>
      </c>
      <c r="AQ527" s="6">
        <f t="shared" si="404"/>
        <v>0</v>
      </c>
      <c r="AR527" s="6">
        <f t="shared" si="405"/>
        <v>7.863227877051104E-3</v>
      </c>
      <c r="AS527" s="5">
        <f t="shared" si="406"/>
        <v>7.863227877051104E-3</v>
      </c>
      <c r="AT527" s="5">
        <f t="shared" si="407"/>
        <v>7.863227877051104E-3</v>
      </c>
      <c r="AU527" s="6">
        <f t="shared" si="408"/>
        <v>0.13762898547940944</v>
      </c>
      <c r="AV527" s="6">
        <f t="shared" si="409"/>
        <v>0.18971122567738108</v>
      </c>
      <c r="AW527" s="6">
        <f t="shared" si="410"/>
        <v>3.9377936125275115</v>
      </c>
      <c r="AX527" s="5">
        <f t="shared" si="411"/>
        <v>4.2651338236843017</v>
      </c>
      <c r="AY527" s="5">
        <v>4.4079999999999996E-3</v>
      </c>
      <c r="AZ527" s="5">
        <v>4.3530652999999999</v>
      </c>
      <c r="BA527" s="10">
        <f t="shared" si="412"/>
        <v>7.9804333030853005</v>
      </c>
      <c r="BB527" s="10">
        <f t="shared" si="413"/>
        <v>50.354042132196007</v>
      </c>
      <c r="BC527" s="5">
        <f t="shared" si="414"/>
        <v>78.385387410415262</v>
      </c>
      <c r="BD527" s="5">
        <f t="shared" si="417"/>
        <v>78.385387410415262</v>
      </c>
      <c r="BE527" s="5">
        <f t="shared" si="415"/>
        <v>2.0199898291371419</v>
      </c>
    </row>
    <row r="528" spans="5:57">
      <c r="E528" s="3"/>
      <c r="F528" s="3"/>
      <c r="G528" s="5">
        <v>4096</v>
      </c>
      <c r="H528" s="5">
        <v>504855</v>
      </c>
      <c r="I528" s="5">
        <v>17588875</v>
      </c>
      <c r="J528" s="10">
        <f t="shared" si="382"/>
        <v>35177750</v>
      </c>
      <c r="K528" s="5">
        <v>3468800.2631839998</v>
      </c>
      <c r="L528" s="10">
        <f t="shared" si="383"/>
        <v>27750402.105471998</v>
      </c>
      <c r="M528" s="5">
        <f t="shared" si="384"/>
        <v>221.1636</v>
      </c>
      <c r="N528" s="5">
        <f t="shared" si="385"/>
        <v>13107200</v>
      </c>
      <c r="O528" s="11">
        <f t="shared" si="386"/>
        <v>1.2676482980786585</v>
      </c>
      <c r="P528" s="11">
        <f t="shared" si="418"/>
        <v>1.3333333333333333</v>
      </c>
      <c r="Q528" s="6">
        <f t="shared" si="387"/>
        <v>1.4435796085871251E-3</v>
      </c>
      <c r="R528" s="6">
        <f t="shared" si="388"/>
        <v>4.7815407175367886E-3</v>
      </c>
      <c r="S528" s="5">
        <f t="shared" si="389"/>
        <v>6.2251203261239133E-3</v>
      </c>
      <c r="T528" s="5">
        <f t="shared" si="390"/>
        <v>4.7815407175367886E-3</v>
      </c>
      <c r="U528" s="6">
        <f t="shared" si="391"/>
        <v>0</v>
      </c>
      <c r="V528" s="6">
        <f t="shared" si="392"/>
        <v>0.33919675242612618</v>
      </c>
      <c r="W528" s="6">
        <f t="shared" si="393"/>
        <v>3.9709946219332144</v>
      </c>
      <c r="X528" s="5">
        <f t="shared" si="394"/>
        <v>4.3101913743593405</v>
      </c>
      <c r="Y528" s="5">
        <v>4.4320000000000002E-3</v>
      </c>
      <c r="Z528" s="5">
        <v>4.3327232000000002</v>
      </c>
      <c r="AA528" s="10">
        <f t="shared" si="395"/>
        <v>7.9372179602888089</v>
      </c>
      <c r="AB528" s="10">
        <f t="shared" si="396"/>
        <v>50.090978529732851</v>
      </c>
      <c r="AC528" s="5">
        <f t="shared" si="397"/>
        <v>7.8867490418950457</v>
      </c>
      <c r="AD528" s="5">
        <f t="shared" si="416"/>
        <v>40.458491112904177</v>
      </c>
      <c r="AE528" s="5">
        <f t="shared" si="398"/>
        <v>0.52003842850288007</v>
      </c>
      <c r="AG528" s="5">
        <v>4096</v>
      </c>
      <c r="AH528" s="5">
        <v>504855</v>
      </c>
      <c r="AI528" s="5">
        <v>17588875</v>
      </c>
      <c r="AJ528" s="10">
        <f t="shared" si="399"/>
        <v>35177750</v>
      </c>
      <c r="AK528" s="5">
        <v>3468369.5405270001</v>
      </c>
      <c r="AL528" s="10">
        <f t="shared" si="400"/>
        <v>27746956.324216001</v>
      </c>
      <c r="AM528" s="5">
        <f t="shared" si="401"/>
        <v>221.1636</v>
      </c>
      <c r="AN528" s="5">
        <f t="shared" si="402"/>
        <v>13107200</v>
      </c>
      <c r="AO528" s="11">
        <f t="shared" si="403"/>
        <v>1.2678057221468582</v>
      </c>
      <c r="AP528" s="11">
        <f t="shared" si="419"/>
        <v>1.3333333333333333</v>
      </c>
      <c r="AQ528" s="6">
        <f t="shared" si="404"/>
        <v>0</v>
      </c>
      <c r="AR528" s="6">
        <f t="shared" si="405"/>
        <v>7.8637604351375345E-3</v>
      </c>
      <c r="AS528" s="5">
        <f t="shared" si="406"/>
        <v>7.8637604351375345E-3</v>
      </c>
      <c r="AT528" s="5">
        <f t="shared" si="407"/>
        <v>7.8637604351375345E-3</v>
      </c>
      <c r="AU528" s="6">
        <f t="shared" si="408"/>
        <v>0.13762898547940944</v>
      </c>
      <c r="AV528" s="6">
        <f t="shared" si="409"/>
        <v>0.18972407437627431</v>
      </c>
      <c r="AW528" s="6">
        <f t="shared" si="410"/>
        <v>3.9226070219165843</v>
      </c>
      <c r="AX528" s="5">
        <f t="shared" si="411"/>
        <v>4.2499600817722678</v>
      </c>
      <c r="AY528" s="5">
        <v>4.3909999999999999E-3</v>
      </c>
      <c r="AZ528" s="5">
        <v>4.3321057124999998</v>
      </c>
      <c r="BA528" s="10">
        <f t="shared" si="412"/>
        <v>8.011329993167843</v>
      </c>
      <c r="BB528" s="10">
        <f t="shared" si="413"/>
        <v>50.552414163909823</v>
      </c>
      <c r="BC528" s="5">
        <f t="shared" si="414"/>
        <v>79.088144730984624</v>
      </c>
      <c r="BD528" s="5">
        <f t="shared" si="417"/>
        <v>79.088144730984624</v>
      </c>
      <c r="BE528" s="5">
        <f t="shared" si="415"/>
        <v>1.8962055909833009</v>
      </c>
    </row>
    <row r="529" spans="5:57">
      <c r="E529" s="3"/>
      <c r="F529" s="3"/>
      <c r="G529" s="5">
        <v>4096</v>
      </c>
      <c r="H529" s="5">
        <v>504855</v>
      </c>
      <c r="I529" s="5">
        <v>17588875</v>
      </c>
      <c r="J529" s="10">
        <f t="shared" si="382"/>
        <v>35177750</v>
      </c>
      <c r="K529" s="5">
        <v>3468691.6145020002</v>
      </c>
      <c r="L529" s="10">
        <f t="shared" si="383"/>
        <v>27749532.916016001</v>
      </c>
      <c r="M529" s="5">
        <f t="shared" si="384"/>
        <v>221.1636</v>
      </c>
      <c r="N529" s="5">
        <f t="shared" si="385"/>
        <v>13107200</v>
      </c>
      <c r="O529" s="11">
        <f t="shared" si="386"/>
        <v>1.2676880042076928</v>
      </c>
      <c r="P529" s="11">
        <f t="shared" si="418"/>
        <v>1.3333333333333333</v>
      </c>
      <c r="Q529" s="6">
        <f t="shared" si="387"/>
        <v>1.4435796085871251E-3</v>
      </c>
      <c r="R529" s="6">
        <f t="shared" si="388"/>
        <v>4.7813909516069356E-3</v>
      </c>
      <c r="S529" s="5">
        <f t="shared" si="389"/>
        <v>6.2249705601940611E-3</v>
      </c>
      <c r="T529" s="5">
        <f t="shared" si="390"/>
        <v>4.7813909516069356E-3</v>
      </c>
      <c r="U529" s="6">
        <f t="shared" si="391"/>
        <v>0</v>
      </c>
      <c r="V529" s="6">
        <f t="shared" si="392"/>
        <v>0.33918612821103927</v>
      </c>
      <c r="W529" s="6">
        <f t="shared" si="393"/>
        <v>3.9261954948807181</v>
      </c>
      <c r="X529" s="5">
        <f t="shared" si="394"/>
        <v>4.2653816230917574</v>
      </c>
      <c r="Y529" s="5">
        <v>4.3819999999999996E-3</v>
      </c>
      <c r="Z529" s="5">
        <v>4.2868010499999993</v>
      </c>
      <c r="AA529" s="10">
        <f t="shared" si="395"/>
        <v>8.0277841168416249</v>
      </c>
      <c r="AB529" s="10">
        <f t="shared" si="396"/>
        <v>50.660945533575543</v>
      </c>
      <c r="AC529" s="5">
        <f t="shared" si="397"/>
        <v>9.11435307181506</v>
      </c>
      <c r="AD529" s="5">
        <f t="shared" si="416"/>
        <v>42.057748977500268</v>
      </c>
      <c r="AE529" s="5">
        <f t="shared" si="398"/>
        <v>0.49965992492798206</v>
      </c>
      <c r="AG529" s="5">
        <v>4096</v>
      </c>
      <c r="AH529" s="5">
        <v>504855</v>
      </c>
      <c r="AI529" s="5">
        <v>17588875</v>
      </c>
      <c r="AJ529" s="10">
        <f t="shared" si="399"/>
        <v>35177750</v>
      </c>
      <c r="AK529" s="5">
        <v>3468339.8889159998</v>
      </c>
      <c r="AL529" s="10">
        <f t="shared" si="400"/>
        <v>27746719.111327998</v>
      </c>
      <c r="AM529" s="5">
        <f t="shared" si="401"/>
        <v>221.1636</v>
      </c>
      <c r="AN529" s="5">
        <f t="shared" si="402"/>
        <v>13107200</v>
      </c>
      <c r="AO529" s="11">
        <f t="shared" si="403"/>
        <v>1.2678165609006427</v>
      </c>
      <c r="AP529" s="11">
        <f t="shared" si="419"/>
        <v>1.3333333333333333</v>
      </c>
      <c r="AQ529" s="6">
        <f t="shared" si="404"/>
        <v>0</v>
      </c>
      <c r="AR529" s="6">
        <f t="shared" si="405"/>
        <v>7.8636932066710463E-3</v>
      </c>
      <c r="AS529" s="5">
        <f t="shared" si="406"/>
        <v>7.8636932066710463E-3</v>
      </c>
      <c r="AT529" s="5">
        <f t="shared" si="407"/>
        <v>7.8636932066710463E-3</v>
      </c>
      <c r="AU529" s="6">
        <f t="shared" si="408"/>
        <v>0.13762898547940944</v>
      </c>
      <c r="AV529" s="6">
        <f t="shared" si="409"/>
        <v>0.18972245239672886</v>
      </c>
      <c r="AW529" s="6">
        <f t="shared" si="410"/>
        <v>3.9485135588411078</v>
      </c>
      <c r="AX529" s="5">
        <f t="shared" si="411"/>
        <v>4.275864996717246</v>
      </c>
      <c r="AY529" s="5">
        <v>4.4200000000000003E-3</v>
      </c>
      <c r="AZ529" s="5">
        <v>4.3542525000000003</v>
      </c>
      <c r="BA529" s="10">
        <f t="shared" si="412"/>
        <v>7.9587669683257918</v>
      </c>
      <c r="BB529" s="10">
        <f t="shared" si="413"/>
        <v>50.220306083851575</v>
      </c>
      <c r="BC529" s="5">
        <f t="shared" si="414"/>
        <v>77.91161101065714</v>
      </c>
      <c r="BD529" s="5">
        <f t="shared" si="417"/>
        <v>77.91161101065714</v>
      </c>
      <c r="BE529" s="5">
        <f t="shared" si="415"/>
        <v>1.8002516685184045</v>
      </c>
    </row>
    <row r="530" spans="5:57">
      <c r="E530" s="3"/>
      <c r="F530" s="3"/>
      <c r="G530" s="5">
        <v>4096</v>
      </c>
      <c r="H530" s="5">
        <v>504855</v>
      </c>
      <c r="I530" s="5">
        <v>17588875</v>
      </c>
      <c r="J530" s="10">
        <f t="shared" si="382"/>
        <v>35177750</v>
      </c>
      <c r="K530" s="5">
        <v>3468603.1809080001</v>
      </c>
      <c r="L530" s="10">
        <f t="shared" si="383"/>
        <v>27748825.447264001</v>
      </c>
      <c r="M530" s="5">
        <f t="shared" si="384"/>
        <v>221.1636</v>
      </c>
      <c r="N530" s="5">
        <f t="shared" si="385"/>
        <v>13107200</v>
      </c>
      <c r="O530" s="11">
        <f t="shared" si="386"/>
        <v>1.2677203244820037</v>
      </c>
      <c r="P530" s="11">
        <f t="shared" si="418"/>
        <v>1.3333333333333333</v>
      </c>
      <c r="Q530" s="6">
        <f t="shared" si="387"/>
        <v>1.4435796085871251E-3</v>
      </c>
      <c r="R530" s="6">
        <f t="shared" si="388"/>
        <v>4.7812690510077582E-3</v>
      </c>
      <c r="S530" s="5">
        <f t="shared" si="389"/>
        <v>6.2248486595948838E-3</v>
      </c>
      <c r="T530" s="5">
        <f t="shared" si="390"/>
        <v>4.7812690510077582E-3</v>
      </c>
      <c r="U530" s="6">
        <f t="shared" si="391"/>
        <v>0</v>
      </c>
      <c r="V530" s="6">
        <f t="shared" si="392"/>
        <v>0.33917748072902404</v>
      </c>
      <c r="W530" s="6">
        <f t="shared" si="393"/>
        <v>3.9459071107838164</v>
      </c>
      <c r="X530" s="5">
        <f t="shared" si="394"/>
        <v>4.2850845915128408</v>
      </c>
      <c r="Y530" s="5">
        <v>4.4039999999999999E-3</v>
      </c>
      <c r="Z530" s="5">
        <v>4.3079377499999998</v>
      </c>
      <c r="AA530" s="10">
        <f t="shared" si="395"/>
        <v>7.9876816530426886</v>
      </c>
      <c r="AB530" s="10">
        <f t="shared" si="396"/>
        <v>50.40658573526612</v>
      </c>
      <c r="AC530" s="5">
        <f t="shared" si="397"/>
        <v>8.5665088784686265</v>
      </c>
      <c r="AD530" s="5">
        <f t="shared" si="416"/>
        <v>41.345337411327968</v>
      </c>
      <c r="AE530" s="5">
        <f t="shared" si="398"/>
        <v>0.53048952453314735</v>
      </c>
      <c r="AG530" s="5">
        <v>4096</v>
      </c>
      <c r="AH530" s="5">
        <v>504855</v>
      </c>
      <c r="AI530" s="5">
        <v>17588875</v>
      </c>
      <c r="AJ530" s="10">
        <f t="shared" si="399"/>
        <v>35177750</v>
      </c>
      <c r="AK530" s="5">
        <v>3468362.2309570001</v>
      </c>
      <c r="AL530" s="10">
        <f t="shared" si="400"/>
        <v>27746897.847656</v>
      </c>
      <c r="AM530" s="5">
        <f t="shared" si="401"/>
        <v>221.1636</v>
      </c>
      <c r="AN530" s="5">
        <f t="shared" si="402"/>
        <v>13107200</v>
      </c>
      <c r="AO530" s="11">
        <f t="shared" si="403"/>
        <v>1.2678083940461742</v>
      </c>
      <c r="AP530" s="11">
        <f t="shared" si="419"/>
        <v>1.3333333333333333</v>
      </c>
      <c r="AQ530" s="6">
        <f t="shared" si="404"/>
        <v>0</v>
      </c>
      <c r="AR530" s="6">
        <f t="shared" si="405"/>
        <v>7.8637438623050566E-3</v>
      </c>
      <c r="AS530" s="5">
        <f t="shared" si="406"/>
        <v>7.8637438623050566E-3</v>
      </c>
      <c r="AT530" s="5">
        <f t="shared" si="407"/>
        <v>7.8637438623050566E-3</v>
      </c>
      <c r="AU530" s="6">
        <f t="shared" si="408"/>
        <v>0.13762898547940944</v>
      </c>
      <c r="AV530" s="6">
        <f t="shared" si="409"/>
        <v>0.18972367453381631</v>
      </c>
      <c r="AW530" s="6">
        <f t="shared" si="410"/>
        <v>3.9753134246250967</v>
      </c>
      <c r="AX530" s="5">
        <f t="shared" si="411"/>
        <v>4.3026660846383225</v>
      </c>
      <c r="AY530" s="5">
        <v>4.45E-3</v>
      </c>
      <c r="AZ530" s="5">
        <v>4.3851412499999993</v>
      </c>
      <c r="BA530" s="10">
        <f t="shared" si="412"/>
        <v>7.9051123595505617</v>
      </c>
      <c r="BB530" s="10">
        <f t="shared" si="413"/>
        <v>49.882063546347872</v>
      </c>
      <c r="BC530" s="5">
        <f t="shared" si="414"/>
        <v>76.713345220338354</v>
      </c>
      <c r="BD530" s="5">
        <f t="shared" si="417"/>
        <v>76.713345220338354</v>
      </c>
      <c r="BE530" s="5">
        <f t="shared" si="415"/>
        <v>1.8807869726357591</v>
      </c>
    </row>
    <row r="531" spans="5:57">
      <c r="E531" s="3"/>
      <c r="F531" s="3"/>
      <c r="G531" s="5">
        <v>4096</v>
      </c>
      <c r="H531" s="5">
        <v>504855</v>
      </c>
      <c r="I531" s="5">
        <v>17588875</v>
      </c>
      <c r="J531" s="10">
        <f t="shared" si="382"/>
        <v>35177750</v>
      </c>
      <c r="K531" s="5">
        <v>3468634.1000979999</v>
      </c>
      <c r="L531" s="10">
        <f t="shared" si="383"/>
        <v>27749072.800783999</v>
      </c>
      <c r="M531" s="5">
        <f t="shared" si="384"/>
        <v>221.1636</v>
      </c>
      <c r="N531" s="5">
        <f t="shared" si="385"/>
        <v>13107200</v>
      </c>
      <c r="O531" s="11">
        <f t="shared" si="386"/>
        <v>1.2677090241013789</v>
      </c>
      <c r="P531" s="11">
        <f t="shared" si="418"/>
        <v>1.3333333333333333</v>
      </c>
      <c r="Q531" s="6">
        <f t="shared" si="387"/>
        <v>1.4435796085871251E-3</v>
      </c>
      <c r="R531" s="6">
        <f t="shared" si="388"/>
        <v>4.781311671324502E-3</v>
      </c>
      <c r="S531" s="5">
        <f t="shared" si="389"/>
        <v>6.2248912799116266E-3</v>
      </c>
      <c r="T531" s="5">
        <f t="shared" si="390"/>
        <v>4.781311671324502E-3</v>
      </c>
      <c r="U531" s="6">
        <f t="shared" si="391"/>
        <v>0</v>
      </c>
      <c r="V531" s="6">
        <f t="shared" si="392"/>
        <v>0.33918050416307616</v>
      </c>
      <c r="W531" s="6">
        <f t="shared" si="393"/>
        <v>3.9566589012764153</v>
      </c>
      <c r="X531" s="5">
        <f t="shared" si="394"/>
        <v>4.2958394054394917</v>
      </c>
      <c r="Y531" s="5">
        <v>4.4159999999999998E-3</v>
      </c>
      <c r="Z531" s="5">
        <v>4.3221600000000002</v>
      </c>
      <c r="AA531" s="10">
        <f t="shared" si="395"/>
        <v>7.9659759963768124</v>
      </c>
      <c r="AB531" s="10">
        <f t="shared" si="396"/>
        <v>50.270059421710144</v>
      </c>
      <c r="AC531" s="5">
        <f t="shared" si="397"/>
        <v>8.2724563252831125</v>
      </c>
      <c r="AD531" s="5">
        <f t="shared" si="416"/>
        <v>40.962211954520541</v>
      </c>
      <c r="AE531" s="5">
        <f t="shared" si="398"/>
        <v>0.6089685379650106</v>
      </c>
      <c r="AG531" s="5">
        <v>4096</v>
      </c>
      <c r="AH531" s="5">
        <v>504855</v>
      </c>
      <c r="AI531" s="5">
        <v>17588875</v>
      </c>
      <c r="AJ531" s="10">
        <f t="shared" si="399"/>
        <v>35177750</v>
      </c>
      <c r="AK531" s="5">
        <v>3468301.15625</v>
      </c>
      <c r="AL531" s="10">
        <f t="shared" si="400"/>
        <v>27746409.25</v>
      </c>
      <c r="AM531" s="5">
        <f t="shared" si="401"/>
        <v>221.1636</v>
      </c>
      <c r="AN531" s="5">
        <f t="shared" si="402"/>
        <v>13107200</v>
      </c>
      <c r="AO531" s="11">
        <f t="shared" si="403"/>
        <v>1.2678307193929967</v>
      </c>
      <c r="AP531" s="11">
        <f t="shared" si="419"/>
        <v>1.3333333333333333</v>
      </c>
      <c r="AQ531" s="6">
        <f t="shared" si="404"/>
        <v>0</v>
      </c>
      <c r="AR531" s="6">
        <f t="shared" si="405"/>
        <v>7.8636053889218488E-3</v>
      </c>
      <c r="AS531" s="5">
        <f t="shared" si="406"/>
        <v>7.8636053889218488E-3</v>
      </c>
      <c r="AT531" s="5">
        <f t="shared" si="407"/>
        <v>7.8636053889218488E-3</v>
      </c>
      <c r="AU531" s="6">
        <f t="shared" si="408"/>
        <v>0.13762898547940944</v>
      </c>
      <c r="AV531" s="6">
        <f t="shared" si="409"/>
        <v>0.18972033367231986</v>
      </c>
      <c r="AW531" s="6">
        <f t="shared" si="410"/>
        <v>3.9404735991059106</v>
      </c>
      <c r="AX531" s="5">
        <f t="shared" si="411"/>
        <v>4.2678229182576395</v>
      </c>
      <c r="AY531" s="5">
        <v>4.411E-3</v>
      </c>
      <c r="AZ531" s="5">
        <v>4.3543737875000001</v>
      </c>
      <c r="BA531" s="10">
        <f t="shared" si="412"/>
        <v>7.975005667649059</v>
      </c>
      <c r="BB531" s="10">
        <f t="shared" si="413"/>
        <v>50.322211289956925</v>
      </c>
      <c r="BC531" s="5">
        <f t="shared" si="414"/>
        <v>78.272622736836297</v>
      </c>
      <c r="BD531" s="5">
        <f t="shared" si="417"/>
        <v>78.272622736836297</v>
      </c>
      <c r="BE531" s="5">
        <f t="shared" si="415"/>
        <v>1.9876766089953104</v>
      </c>
    </row>
    <row r="532" spans="5:57">
      <c r="E532" s="3"/>
      <c r="F532" s="3"/>
      <c r="G532" s="5">
        <v>2048</v>
      </c>
      <c r="H532" s="5">
        <v>268096</v>
      </c>
      <c r="I532" s="5">
        <v>18488476</v>
      </c>
      <c r="J532" s="10">
        <f t="shared" si="382"/>
        <v>36976952</v>
      </c>
      <c r="K532" s="5">
        <v>3494551.4809570001</v>
      </c>
      <c r="L532" s="10">
        <f t="shared" si="383"/>
        <v>27956411.847656</v>
      </c>
      <c r="M532" s="5">
        <f t="shared" si="384"/>
        <v>227.22363200000001</v>
      </c>
      <c r="N532" s="5">
        <f t="shared" si="385"/>
        <v>13107200</v>
      </c>
      <c r="O532" s="11">
        <f t="shared" si="386"/>
        <v>1.3226644464067847</v>
      </c>
      <c r="P532" s="11">
        <f t="shared" si="418"/>
        <v>1.3333333333333333</v>
      </c>
      <c r="Q532" s="6">
        <f t="shared" si="387"/>
        <v>1.517412964015746E-3</v>
      </c>
      <c r="R532" s="6">
        <f t="shared" si="388"/>
        <v>4.8170372831980056E-3</v>
      </c>
      <c r="S532" s="5">
        <f t="shared" si="389"/>
        <v>6.3344502472137514E-3</v>
      </c>
      <c r="T532" s="5">
        <f t="shared" si="390"/>
        <v>4.8170372831980056E-3</v>
      </c>
      <c r="U532" s="6">
        <f t="shared" si="391"/>
        <v>0</v>
      </c>
      <c r="V532" s="6">
        <f t="shared" si="392"/>
        <v>0.34171483613717907</v>
      </c>
      <c r="W532" s="6">
        <f t="shared" si="393"/>
        <v>4.4225698226223704</v>
      </c>
      <c r="X532" s="5">
        <f t="shared" si="394"/>
        <v>4.7642846587595491</v>
      </c>
      <c r="Y532" s="5">
        <v>4.9360000000000003E-3</v>
      </c>
      <c r="Z532" s="5">
        <v>4.8735596000000001</v>
      </c>
      <c r="AA532" s="10">
        <f t="shared" si="395"/>
        <v>7.4912787682333866</v>
      </c>
      <c r="AB532" s="10">
        <f t="shared" si="396"/>
        <v>45.310229898956237</v>
      </c>
      <c r="AC532" s="5">
        <f t="shared" si="397"/>
        <v>2.410103662925339</v>
      </c>
      <c r="AD532" s="5">
        <f t="shared" si="416"/>
        <v>28.331650065108409</v>
      </c>
      <c r="AE532" s="5">
        <f t="shared" si="398"/>
        <v>2.2421997515009564</v>
      </c>
      <c r="AG532" s="5">
        <v>4096</v>
      </c>
      <c r="AH532" s="5">
        <v>504855</v>
      </c>
      <c r="AI532" s="5">
        <v>17588875</v>
      </c>
      <c r="AJ532" s="10">
        <f t="shared" si="399"/>
        <v>35177750</v>
      </c>
      <c r="AK532" s="5">
        <v>3468265.1984859998</v>
      </c>
      <c r="AL532" s="10">
        <f t="shared" si="400"/>
        <v>27746121.587887999</v>
      </c>
      <c r="AM532" s="5">
        <f t="shared" si="401"/>
        <v>221.1636</v>
      </c>
      <c r="AN532" s="5">
        <f t="shared" si="402"/>
        <v>13107200</v>
      </c>
      <c r="AO532" s="11">
        <f t="shared" si="403"/>
        <v>1.267843863819732</v>
      </c>
      <c r="AP532" s="11">
        <f t="shared" si="419"/>
        <v>1.3333333333333333</v>
      </c>
      <c r="AQ532" s="6">
        <f t="shared" si="404"/>
        <v>0</v>
      </c>
      <c r="AR532" s="6">
        <f t="shared" si="405"/>
        <v>7.8635238626488906E-3</v>
      </c>
      <c r="AS532" s="5">
        <f t="shared" si="406"/>
        <v>7.8635238626488906E-3</v>
      </c>
      <c r="AT532" s="5">
        <f t="shared" si="407"/>
        <v>7.8635238626488906E-3</v>
      </c>
      <c r="AU532" s="6">
        <f t="shared" si="408"/>
        <v>0.13762898547940944</v>
      </c>
      <c r="AV532" s="6">
        <f t="shared" si="409"/>
        <v>0.1897183667384589</v>
      </c>
      <c r="AW532" s="6">
        <f t="shared" si="410"/>
        <v>3.8806205655216677</v>
      </c>
      <c r="AX532" s="5">
        <f t="shared" si="411"/>
        <v>4.2079679177395359</v>
      </c>
      <c r="AY532" s="5">
        <v>4.3439999999999998E-3</v>
      </c>
      <c r="AZ532" s="5">
        <v>4.2863985599999994</v>
      </c>
      <c r="BA532" s="10">
        <f t="shared" si="412"/>
        <v>8.0980087476979747</v>
      </c>
      <c r="BB532" s="10">
        <f t="shared" si="413"/>
        <v>51.097829811948436</v>
      </c>
      <c r="BC532" s="5">
        <f t="shared" si="414"/>
        <v>81.020346746061023</v>
      </c>
      <c r="BD532" s="5">
        <f t="shared" si="417"/>
        <v>81.020346746061023</v>
      </c>
      <c r="BE532" s="5">
        <f t="shared" si="415"/>
        <v>1.8297561732211736</v>
      </c>
    </row>
    <row r="533" spans="5:57">
      <c r="E533" s="3"/>
      <c r="F533" s="3"/>
      <c r="G533" s="5">
        <v>1024</v>
      </c>
      <c r="H533" s="5">
        <v>1382908</v>
      </c>
      <c r="I533" s="5">
        <v>16917053</v>
      </c>
      <c r="J533" s="10">
        <f t="shared" si="382"/>
        <v>33834106</v>
      </c>
      <c r="K533" s="5">
        <v>3617273.3076169998</v>
      </c>
      <c r="L533" s="10">
        <f t="shared" si="383"/>
        <v>28938186.460935999</v>
      </c>
      <c r="M533" s="5">
        <f t="shared" si="384"/>
        <v>230.66279599999999</v>
      </c>
      <c r="N533" s="5">
        <f t="shared" si="385"/>
        <v>13107200</v>
      </c>
      <c r="O533" s="11">
        <f t="shared" si="386"/>
        <v>1.1691854306652236</v>
      </c>
      <c r="P533" s="11">
        <f t="shared" si="418"/>
        <v>1.3333333333333333</v>
      </c>
      <c r="Q533" s="6">
        <f t="shared" si="387"/>
        <v>1.3884408609525993E-3</v>
      </c>
      <c r="R533" s="6">
        <f t="shared" si="388"/>
        <v>4.9862022297454496E-3</v>
      </c>
      <c r="S533" s="5">
        <f t="shared" si="389"/>
        <v>6.374643090698049E-3</v>
      </c>
      <c r="T533" s="5">
        <f t="shared" si="390"/>
        <v>4.9862022297454496E-3</v>
      </c>
      <c r="U533" s="6">
        <f t="shared" si="391"/>
        <v>0</v>
      </c>
      <c r="V533" s="6">
        <f t="shared" si="392"/>
        <v>0.3537151941562553</v>
      </c>
      <c r="W533" s="6">
        <f t="shared" si="393"/>
        <v>9.9283825373740857</v>
      </c>
      <c r="X533" s="5">
        <f t="shared" si="394"/>
        <v>10.282097731530341</v>
      </c>
      <c r="Y533" s="5">
        <v>1.1081000000000001E-2</v>
      </c>
      <c r="Z533" s="5">
        <v>10.528427466662974</v>
      </c>
      <c r="AA533" s="10">
        <f t="shared" si="395"/>
        <v>3.0533441025178232</v>
      </c>
      <c r="AB533" s="10">
        <f t="shared" si="396"/>
        <v>20.892111875055317</v>
      </c>
      <c r="AC533" s="5">
        <f t="shared" si="397"/>
        <v>55.002235991828805</v>
      </c>
      <c r="AD533" s="5">
        <f t="shared" si="416"/>
        <v>42.472312149643095</v>
      </c>
      <c r="AE533" s="5">
        <f t="shared" si="398"/>
        <v>2.3396631255010054</v>
      </c>
      <c r="AG533" s="5">
        <v>4096</v>
      </c>
      <c r="AH533" s="5">
        <v>504855</v>
      </c>
      <c r="AI533" s="5">
        <v>17588875</v>
      </c>
      <c r="AJ533" s="10">
        <f t="shared" si="399"/>
        <v>35177750</v>
      </c>
      <c r="AK533" s="5">
        <v>3468389.9331049998</v>
      </c>
      <c r="AL533" s="10">
        <f t="shared" si="400"/>
        <v>27747119.464839999</v>
      </c>
      <c r="AM533" s="5">
        <f t="shared" si="401"/>
        <v>221.1636</v>
      </c>
      <c r="AN533" s="5">
        <f t="shared" si="402"/>
        <v>13107200</v>
      </c>
      <c r="AO533" s="11">
        <f t="shared" si="403"/>
        <v>1.2677982680175428</v>
      </c>
      <c r="AP533" s="11">
        <f t="shared" ref="AP533:AP564" si="420">4/3</f>
        <v>1.3333333333333333</v>
      </c>
      <c r="AQ533" s="6">
        <f t="shared" si="404"/>
        <v>0</v>
      </c>
      <c r="AR533" s="6">
        <f t="shared" si="405"/>
        <v>7.863806670795578E-3</v>
      </c>
      <c r="AS533" s="5">
        <f t="shared" si="406"/>
        <v>7.863806670795578E-3</v>
      </c>
      <c r="AT533" s="5">
        <f t="shared" si="407"/>
        <v>7.863806670795578E-3</v>
      </c>
      <c r="AU533" s="6">
        <f t="shared" si="408"/>
        <v>0.13762898547940944</v>
      </c>
      <c r="AV533" s="6">
        <f t="shared" si="409"/>
        <v>0.18972518987534093</v>
      </c>
      <c r="AW533" s="6">
        <f t="shared" si="410"/>
        <v>3.9592335051547036</v>
      </c>
      <c r="AX533" s="5">
        <f t="shared" si="411"/>
        <v>4.286587680509454</v>
      </c>
      <c r="AY533" s="5">
        <v>4.4320000000000002E-3</v>
      </c>
      <c r="AZ533" s="5">
        <v>4.3629715999999998</v>
      </c>
      <c r="BA533" s="10">
        <f t="shared" si="412"/>
        <v>7.9372179602888089</v>
      </c>
      <c r="BB533" s="10">
        <f t="shared" si="413"/>
        <v>50.085053185631764</v>
      </c>
      <c r="BC533" s="5">
        <f t="shared" si="414"/>
        <v>77.432460983654721</v>
      </c>
      <c r="BD533" s="5">
        <f t="shared" si="417"/>
        <v>77.432460983654721</v>
      </c>
      <c r="BE533" s="5">
        <f t="shared" si="415"/>
        <v>1.7507315310176623</v>
      </c>
    </row>
    <row r="534" spans="5:57">
      <c r="E534" s="3"/>
      <c r="F534" s="3"/>
      <c r="G534" s="5">
        <v>2048</v>
      </c>
      <c r="H534" s="5">
        <v>2707524</v>
      </c>
      <c r="I534" s="5">
        <v>14810202</v>
      </c>
      <c r="J534" s="10">
        <f t="shared" si="382"/>
        <v>29620404</v>
      </c>
      <c r="K534" s="5">
        <v>4028475.6152340001</v>
      </c>
      <c r="L534" s="10">
        <f t="shared" si="383"/>
        <v>32227804.921872001</v>
      </c>
      <c r="M534" s="5">
        <f t="shared" si="384"/>
        <v>231.87290400000001</v>
      </c>
      <c r="N534" s="5">
        <f t="shared" si="385"/>
        <v>13107200</v>
      </c>
      <c r="O534" s="11">
        <f t="shared" si="386"/>
        <v>0.91909467839361159</v>
      </c>
      <c r="P534" s="11">
        <f t="shared" si="418"/>
        <v>1.3333333333333333</v>
      </c>
      <c r="Q534" s="6">
        <f t="shared" si="387"/>
        <v>1.2155243360508423E-3</v>
      </c>
      <c r="R534" s="6">
        <f t="shared" si="388"/>
        <v>5.5530208493943722E-3</v>
      </c>
      <c r="S534" s="5">
        <f t="shared" si="389"/>
        <v>6.7685451854452147E-3</v>
      </c>
      <c r="T534" s="5">
        <f t="shared" si="390"/>
        <v>5.5530208493943722E-3</v>
      </c>
      <c r="U534" s="6">
        <f t="shared" si="391"/>
        <v>0</v>
      </c>
      <c r="V534" s="6">
        <f t="shared" si="392"/>
        <v>0.3939246258765437</v>
      </c>
      <c r="W534" s="6">
        <f t="shared" si="393"/>
        <v>5.1940107904663453</v>
      </c>
      <c r="X534" s="5">
        <f t="shared" si="394"/>
        <v>5.5879354163428889</v>
      </c>
      <c r="Y534" s="5">
        <v>5.7970000000000001E-3</v>
      </c>
      <c r="Z534" s="5">
        <v>5.7710294400000004</v>
      </c>
      <c r="AA534" s="10">
        <f t="shared" si="395"/>
        <v>5.1096091081593924</v>
      </c>
      <c r="AB534" s="10">
        <f t="shared" si="396"/>
        <v>44.475149107292737</v>
      </c>
      <c r="AC534" s="5">
        <f t="shared" si="397"/>
        <v>4.2087140004420887</v>
      </c>
      <c r="AD534" s="5">
        <f t="shared" si="416"/>
        <v>16.75944773926539</v>
      </c>
      <c r="AE534" s="5">
        <f t="shared" si="398"/>
        <v>3.1726406104958542</v>
      </c>
      <c r="AG534" s="5">
        <v>4096</v>
      </c>
      <c r="AH534" s="5">
        <v>268096</v>
      </c>
      <c r="AI534" s="5">
        <v>18488476</v>
      </c>
      <c r="AJ534" s="10">
        <f t="shared" si="399"/>
        <v>36976952</v>
      </c>
      <c r="AK534" s="5">
        <v>3493963.5832520002</v>
      </c>
      <c r="AL534" s="10">
        <f t="shared" si="400"/>
        <v>27951708.666016001</v>
      </c>
      <c r="AM534" s="5">
        <f t="shared" si="401"/>
        <v>227.22363200000001</v>
      </c>
      <c r="AN534" s="5">
        <f t="shared" si="402"/>
        <v>13107200</v>
      </c>
      <c r="AO534" s="11">
        <f t="shared" si="403"/>
        <v>1.322886999210785</v>
      </c>
      <c r="AP534" s="11">
        <f t="shared" si="420"/>
        <v>1.3333333333333333</v>
      </c>
      <c r="AQ534" s="6">
        <f t="shared" si="404"/>
        <v>0</v>
      </c>
      <c r="AR534" s="6">
        <f t="shared" si="405"/>
        <v>7.9217892634398067E-3</v>
      </c>
      <c r="AS534" s="5">
        <f t="shared" si="406"/>
        <v>7.9217892634398067E-3</v>
      </c>
      <c r="AT534" s="5">
        <f t="shared" si="407"/>
        <v>7.9217892634398067E-3</v>
      </c>
      <c r="AU534" s="6">
        <f t="shared" si="408"/>
        <v>0.14466816069478064</v>
      </c>
      <c r="AV534" s="6">
        <f t="shared" si="409"/>
        <v>0.19112409995279048</v>
      </c>
      <c r="AW534" s="6">
        <f t="shared" si="410"/>
        <v>4.3621248207740111</v>
      </c>
      <c r="AX534" s="5">
        <f t="shared" si="411"/>
        <v>4.6979170814215818</v>
      </c>
      <c r="AY534" s="5">
        <v>4.8830000000000002E-3</v>
      </c>
      <c r="AZ534" s="5">
        <v>4.8436647222200522</v>
      </c>
      <c r="BA534" s="10">
        <f t="shared" si="412"/>
        <v>7.5725889821830838</v>
      </c>
      <c r="BB534" s="10">
        <f t="shared" si="413"/>
        <v>45.79432097647512</v>
      </c>
      <c r="BC534" s="5">
        <f t="shared" si="414"/>
        <v>62.232014405894056</v>
      </c>
      <c r="BD534" s="5">
        <f t="shared" si="417"/>
        <v>62.232014405894056</v>
      </c>
      <c r="BE534" s="5">
        <f t="shared" si="415"/>
        <v>3.0090365282687896</v>
      </c>
    </row>
    <row r="535" spans="5:57">
      <c r="E535" s="3"/>
      <c r="F535" s="3"/>
      <c r="G535" s="5">
        <v>1024</v>
      </c>
      <c r="H535" s="5">
        <v>4588484</v>
      </c>
      <c r="I535" s="5">
        <v>12803373</v>
      </c>
      <c r="J535" s="10">
        <f t="shared" si="382"/>
        <v>25606746</v>
      </c>
      <c r="K535" s="5">
        <v>5142111.4023439996</v>
      </c>
      <c r="L535" s="10">
        <f t="shared" si="383"/>
        <v>41136891.218751997</v>
      </c>
      <c r="M535" s="5">
        <f t="shared" si="384"/>
        <v>245.410156</v>
      </c>
      <c r="N535" s="5">
        <f t="shared" si="385"/>
        <v>13107200</v>
      </c>
      <c r="O535" s="11">
        <f t="shared" si="386"/>
        <v>0.62247644975970673</v>
      </c>
      <c r="P535" s="11">
        <f t="shared" si="418"/>
        <v>1.3333333333333333</v>
      </c>
      <c r="Q535" s="6">
        <f t="shared" si="387"/>
        <v>1.0508169615131705E-3</v>
      </c>
      <c r="R535" s="6">
        <f t="shared" si="388"/>
        <v>7.0881034302763537E-3</v>
      </c>
      <c r="S535" s="5">
        <f t="shared" si="389"/>
        <v>8.1389203917895236E-3</v>
      </c>
      <c r="T535" s="5">
        <f t="shared" si="390"/>
        <v>7.0881034302763537E-3</v>
      </c>
      <c r="U535" s="6">
        <f t="shared" si="391"/>
        <v>0</v>
      </c>
      <c r="V535" s="6">
        <f t="shared" si="392"/>
        <v>0.50282153942396624</v>
      </c>
      <c r="W535" s="6">
        <f t="shared" si="393"/>
        <v>10.080699569352571</v>
      </c>
      <c r="X535" s="5">
        <f t="shared" si="394"/>
        <v>10.583521108776537</v>
      </c>
      <c r="Y535" s="5">
        <v>1.1251000000000001E-2</v>
      </c>
      <c r="Z535" s="5">
        <v>10.447678600000001</v>
      </c>
      <c r="AA535" s="10">
        <f t="shared" si="395"/>
        <v>2.275952893076171</v>
      </c>
      <c r="AB535" s="10">
        <f t="shared" si="396"/>
        <v>29.250300395521815</v>
      </c>
      <c r="AC535" s="5">
        <f t="shared" si="397"/>
        <v>37.000236154329805</v>
      </c>
      <c r="AD535" s="5">
        <f t="shared" si="416"/>
        <v>27.660471142213822</v>
      </c>
      <c r="AE535" s="5">
        <f t="shared" si="398"/>
        <v>1.3002171484920659</v>
      </c>
      <c r="AG535" s="5">
        <v>2048</v>
      </c>
      <c r="AH535" s="5">
        <v>2707524</v>
      </c>
      <c r="AI535" s="5">
        <v>14810202</v>
      </c>
      <c r="AJ535" s="10">
        <f t="shared" si="399"/>
        <v>29620404</v>
      </c>
      <c r="AK535" s="5">
        <v>4026431.2724609999</v>
      </c>
      <c r="AL535" s="10">
        <f t="shared" si="400"/>
        <v>32211450.179687999</v>
      </c>
      <c r="AM535" s="5">
        <f t="shared" si="401"/>
        <v>231.87290400000001</v>
      </c>
      <c r="AN535" s="5">
        <f t="shared" si="402"/>
        <v>13107200</v>
      </c>
      <c r="AO535" s="11">
        <f t="shared" si="403"/>
        <v>0.91956133097907311</v>
      </c>
      <c r="AP535" s="11">
        <f t="shared" si="420"/>
        <v>1.3333333333333333</v>
      </c>
      <c r="AQ535" s="6">
        <f t="shared" si="404"/>
        <v>0</v>
      </c>
      <c r="AR535" s="6">
        <f t="shared" si="405"/>
        <v>9.1290419216310727E-3</v>
      </c>
      <c r="AS535" s="5">
        <f t="shared" si="406"/>
        <v>9.1290419216310727E-3</v>
      </c>
      <c r="AT535" s="5">
        <f t="shared" si="407"/>
        <v>9.1290419216310727E-3</v>
      </c>
      <c r="AU535" s="6">
        <f t="shared" si="408"/>
        <v>0.11588649507174965</v>
      </c>
      <c r="AV535" s="6">
        <f t="shared" si="409"/>
        <v>0.22025073663035208</v>
      </c>
      <c r="AW535" s="6">
        <f t="shared" si="410"/>
        <v>5.194707317796615</v>
      </c>
      <c r="AX535" s="5">
        <f t="shared" si="411"/>
        <v>5.5308445494987168</v>
      </c>
      <c r="AY535" s="5">
        <v>5.8149999999999999E-3</v>
      </c>
      <c r="AZ535" s="5">
        <v>5.8352361999999998</v>
      </c>
      <c r="BA535" s="10">
        <f t="shared" si="412"/>
        <v>5.0937926053310401</v>
      </c>
      <c r="BB535" s="10">
        <f t="shared" si="413"/>
        <v>44.314978751075493</v>
      </c>
      <c r="BC535" s="5">
        <f t="shared" si="414"/>
        <v>56.991262624781989</v>
      </c>
      <c r="BD535" s="5">
        <f t="shared" si="417"/>
        <v>56.991262624781989</v>
      </c>
      <c r="BE535" s="5">
        <f t="shared" si="415"/>
        <v>5.2164409471767899</v>
      </c>
    </row>
    <row r="536" spans="5:57">
      <c r="E536" s="3"/>
      <c r="F536" s="3"/>
      <c r="G536" s="5">
        <v>2048</v>
      </c>
      <c r="H536" s="5">
        <v>862664</v>
      </c>
      <c r="I536" s="5">
        <v>19235140</v>
      </c>
      <c r="J536" s="10">
        <f t="shared" si="382"/>
        <v>38470280</v>
      </c>
      <c r="K536" s="5">
        <v>3945919.0410159999</v>
      </c>
      <c r="L536" s="10">
        <f t="shared" si="383"/>
        <v>31567352.328127999</v>
      </c>
      <c r="M536" s="5">
        <f t="shared" si="384"/>
        <v>248.07496</v>
      </c>
      <c r="N536" s="5">
        <f t="shared" si="385"/>
        <v>13107200</v>
      </c>
      <c r="O536" s="11">
        <f t="shared" si="386"/>
        <v>1.2186730011474916</v>
      </c>
      <c r="P536" s="11"/>
      <c r="Q536" s="6">
        <f t="shared" si="387"/>
        <v>1.5786942526067502E-3</v>
      </c>
      <c r="R536" s="6">
        <f t="shared" si="388"/>
        <v>5.4392213823817115E-3</v>
      </c>
      <c r="S536" s="5">
        <f t="shared" si="389"/>
        <v>7.0179156349884616E-3</v>
      </c>
      <c r="T536" s="5">
        <f t="shared" si="390"/>
        <v>5.4392213823817115E-3</v>
      </c>
      <c r="U536" s="6">
        <f t="shared" si="391"/>
        <v>0</v>
      </c>
      <c r="V536" s="6">
        <f t="shared" si="392"/>
        <v>0.38585182844182825</v>
      </c>
      <c r="W536" s="6">
        <f t="shared" si="393"/>
        <v>5.6563377816481006</v>
      </c>
      <c r="X536" s="5">
        <f t="shared" si="394"/>
        <v>6.0421896100899293</v>
      </c>
      <c r="Y536" s="5">
        <v>6.313E-3</v>
      </c>
      <c r="Z536" s="5">
        <v>6.1019736272744494</v>
      </c>
      <c r="AA536" s="10">
        <f t="shared" si="395"/>
        <v>6.093819103437351</v>
      </c>
      <c r="AB536" s="10">
        <f t="shared" si="396"/>
        <v>40.002980932207194</v>
      </c>
      <c r="AC536" s="5">
        <f t="shared" si="397"/>
        <v>13.840941194650538</v>
      </c>
      <c r="AD536" s="5">
        <f t="shared" si="416"/>
        <v>11.166095913012221</v>
      </c>
      <c r="AE536" s="5">
        <f t="shared" si="398"/>
        <v>0.97974886219270085</v>
      </c>
      <c r="AG536" s="5">
        <v>2048</v>
      </c>
      <c r="AH536" s="5">
        <v>914898</v>
      </c>
      <c r="AI536" s="5">
        <v>18489474</v>
      </c>
      <c r="AJ536" s="10">
        <f t="shared" si="399"/>
        <v>36978948</v>
      </c>
      <c r="AK536" s="5">
        <v>3757256.6137700002</v>
      </c>
      <c r="AL536" s="10">
        <f t="shared" si="400"/>
        <v>30058052.910160001</v>
      </c>
      <c r="AM536" s="5">
        <f t="shared" si="401"/>
        <v>240.171648</v>
      </c>
      <c r="AN536" s="5">
        <f t="shared" si="402"/>
        <v>13107200</v>
      </c>
      <c r="AO536" s="11">
        <f t="shared" si="403"/>
        <v>1.2302509450803665</v>
      </c>
      <c r="AP536" s="11">
        <f t="shared" si="420"/>
        <v>1.3333333333333333</v>
      </c>
      <c r="AQ536" s="6">
        <f t="shared" si="404"/>
        <v>0</v>
      </c>
      <c r="AR536" s="6">
        <f t="shared" si="405"/>
        <v>8.5187479473522228E-3</v>
      </c>
      <c r="AS536" s="5">
        <f t="shared" si="406"/>
        <v>8.5187479473522228E-3</v>
      </c>
      <c r="AT536" s="5">
        <f t="shared" si="407"/>
        <v>8.5187479473522228E-3</v>
      </c>
      <c r="AU536" s="6">
        <f t="shared" si="408"/>
        <v>0.14467596982000944</v>
      </c>
      <c r="AV536" s="6">
        <f t="shared" si="409"/>
        <v>0.20552655214857399</v>
      </c>
      <c r="AW536" s="6">
        <f t="shared" si="410"/>
        <v>7.8139475337518478</v>
      </c>
      <c r="AX536" s="5">
        <f t="shared" si="411"/>
        <v>8.1641500557204321</v>
      </c>
      <c r="AY536" s="5">
        <v>8.7469999999999996E-3</v>
      </c>
      <c r="AZ536" s="5">
        <v>8.1067195999999999</v>
      </c>
      <c r="BA536" s="10">
        <f t="shared" si="412"/>
        <v>4.2276149536984109</v>
      </c>
      <c r="BB536" s="10">
        <f t="shared" si="413"/>
        <v>27.491073886050074</v>
      </c>
      <c r="BC536" s="5">
        <f t="shared" si="414"/>
        <v>2.609489569541291</v>
      </c>
      <c r="BD536" s="5">
        <f t="shared" si="417"/>
        <v>2.609489569541291</v>
      </c>
      <c r="BE536" s="5">
        <f t="shared" si="415"/>
        <v>0.7084302720971396</v>
      </c>
    </row>
    <row r="537" spans="5:57">
      <c r="E537" s="3"/>
      <c r="F537" s="3"/>
      <c r="G537" s="5">
        <v>2048</v>
      </c>
      <c r="H537" s="5">
        <v>415863</v>
      </c>
      <c r="I537" s="5">
        <v>20240935</v>
      </c>
      <c r="J537" s="10">
        <f t="shared" si="382"/>
        <v>40481870</v>
      </c>
      <c r="K537" s="5">
        <v>3964420.359375</v>
      </c>
      <c r="L537" s="10">
        <f t="shared" si="383"/>
        <v>31715362.875</v>
      </c>
      <c r="M537" s="5">
        <f t="shared" si="384"/>
        <v>251.20848000000001</v>
      </c>
      <c r="N537" s="5">
        <f t="shared" si="385"/>
        <v>13107200</v>
      </c>
      <c r="O537" s="11">
        <f t="shared" si="386"/>
        <v>1.2764120076302297</v>
      </c>
      <c r="P537" s="11">
        <f t="shared" ref="P537:P553" si="421">4/3</f>
        <v>1.3333333333333333</v>
      </c>
      <c r="Q537" s="6">
        <f t="shared" si="387"/>
        <v>1.6612433157173179E-3</v>
      </c>
      <c r="R537" s="6">
        <f t="shared" si="388"/>
        <v>5.4647243806375022E-3</v>
      </c>
      <c r="S537" s="5">
        <f t="shared" si="389"/>
        <v>7.1259676963548197E-3</v>
      </c>
      <c r="T537" s="5">
        <f t="shared" si="390"/>
        <v>5.4647243806375022E-3</v>
      </c>
      <c r="U537" s="6">
        <f t="shared" si="391"/>
        <v>0</v>
      </c>
      <c r="V537" s="6">
        <f t="shared" si="392"/>
        <v>0.38766098049061598</v>
      </c>
      <c r="W537" s="6">
        <f t="shared" si="393"/>
        <v>4.53367165771256</v>
      </c>
      <c r="X537" s="5">
        <f t="shared" si="394"/>
        <v>4.9213326382031761</v>
      </c>
      <c r="Y537" s="5">
        <v>5.0600000000000003E-3</v>
      </c>
      <c r="Z537" s="5">
        <v>4.9483637500000004</v>
      </c>
      <c r="AA537" s="10">
        <f t="shared" si="395"/>
        <v>8.0003695652173903</v>
      </c>
      <c r="AB537" s="10">
        <f t="shared" si="396"/>
        <v>50.142866205533593</v>
      </c>
      <c r="AC537" s="5">
        <f t="shared" si="397"/>
        <v>7.9985055461956902</v>
      </c>
      <c r="AD537" s="5">
        <f t="shared" si="416"/>
        <v>40.829401113731606</v>
      </c>
      <c r="AE537" s="5">
        <f t="shared" si="398"/>
        <v>0.54626363708254599</v>
      </c>
      <c r="AG537" s="5">
        <v>1024</v>
      </c>
      <c r="AH537" s="5">
        <v>4588484</v>
      </c>
      <c r="AI537" s="5">
        <v>12803373</v>
      </c>
      <c r="AJ537" s="10">
        <f t="shared" si="399"/>
        <v>25606746</v>
      </c>
      <c r="AK537" s="5">
        <v>5157928.65625</v>
      </c>
      <c r="AL537" s="10">
        <f t="shared" si="400"/>
        <v>41263429.25</v>
      </c>
      <c r="AM537" s="5">
        <f t="shared" si="401"/>
        <v>245.410156</v>
      </c>
      <c r="AN537" s="5">
        <f t="shared" si="402"/>
        <v>13107200</v>
      </c>
      <c r="AO537" s="11">
        <f t="shared" si="403"/>
        <v>0.62056756952647119</v>
      </c>
      <c r="AP537" s="11">
        <f t="shared" si="420"/>
        <v>1.3333333333333333</v>
      </c>
      <c r="AQ537" s="6">
        <f t="shared" si="404"/>
        <v>0</v>
      </c>
      <c r="AR537" s="6">
        <f t="shared" si="405"/>
        <v>1.1694461856021798E-2</v>
      </c>
      <c r="AS537" s="5">
        <f t="shared" si="406"/>
        <v>1.1694461856021798E-2</v>
      </c>
      <c r="AT537" s="5">
        <f t="shared" si="407"/>
        <v>1.1694461856021798E-2</v>
      </c>
      <c r="AU537" s="6">
        <f t="shared" si="408"/>
        <v>0.10018351012810443</v>
      </c>
      <c r="AV537" s="6">
        <f t="shared" si="409"/>
        <v>0.28214503344335135</v>
      </c>
      <c r="AW537" s="6">
        <f t="shared" si="410"/>
        <v>10.803919226385601</v>
      </c>
      <c r="AX537" s="5">
        <f t="shared" si="411"/>
        <v>11.186247769957056</v>
      </c>
      <c r="AY537" s="5">
        <v>1.2094000000000001E-2</v>
      </c>
      <c r="AZ537" s="5">
        <v>11.140772909093108</v>
      </c>
      <c r="BA537" s="10">
        <f t="shared" si="412"/>
        <v>2.1173099057383826</v>
      </c>
      <c r="BB537" s="10">
        <f t="shared" si="413"/>
        <v>27.295140896312223</v>
      </c>
      <c r="BC537" s="5">
        <f t="shared" si="414"/>
        <v>3.3036062839275862</v>
      </c>
      <c r="BD537" s="5">
        <f t="shared" si="417"/>
        <v>3.3036062839275862</v>
      </c>
      <c r="BE537" s="5">
        <f t="shared" si="415"/>
        <v>0.40818407515362853</v>
      </c>
    </row>
    <row r="538" spans="5:57">
      <c r="E538" s="3"/>
      <c r="F538" s="3"/>
      <c r="G538" s="5">
        <v>1024</v>
      </c>
      <c r="H538" s="5">
        <v>3774768</v>
      </c>
      <c r="I538" s="5">
        <v>14970767</v>
      </c>
      <c r="J538" s="10">
        <f t="shared" si="382"/>
        <v>29941534</v>
      </c>
      <c r="K538" s="5">
        <v>5866927.9160160003</v>
      </c>
      <c r="L538" s="10">
        <f t="shared" si="383"/>
        <v>46935423.328128003</v>
      </c>
      <c r="M538" s="5">
        <f t="shared" si="384"/>
        <v>255.144564</v>
      </c>
      <c r="N538" s="5">
        <f t="shared" si="385"/>
        <v>13107200</v>
      </c>
      <c r="O538" s="11">
        <f t="shared" si="386"/>
        <v>0.63793041325476429</v>
      </c>
      <c r="P538" s="11">
        <f t="shared" si="421"/>
        <v>1.3333333333333333</v>
      </c>
      <c r="Q538" s="6">
        <f t="shared" si="387"/>
        <v>1.2287024591458549E-3</v>
      </c>
      <c r="R538" s="6">
        <f t="shared" si="388"/>
        <v>8.087221110717413E-3</v>
      </c>
      <c r="S538" s="5">
        <f t="shared" si="389"/>
        <v>9.3159235698632679E-3</v>
      </c>
      <c r="T538" s="5">
        <f t="shared" si="390"/>
        <v>8.087221110717413E-3</v>
      </c>
      <c r="U538" s="6">
        <f t="shared" si="391"/>
        <v>0</v>
      </c>
      <c r="V538" s="6">
        <f t="shared" si="392"/>
        <v>0.5736977470141662</v>
      </c>
      <c r="W538" s="6">
        <f t="shared" si="393"/>
        <v>12.479244831743186</v>
      </c>
      <c r="X538" s="5">
        <f t="shared" si="394"/>
        <v>13.052942578757353</v>
      </c>
      <c r="Y538" s="5">
        <v>1.3927999999999999E-2</v>
      </c>
      <c r="Z538" s="5">
        <v>13.309016466662023</v>
      </c>
      <c r="AA538" s="10">
        <f t="shared" si="395"/>
        <v>2.1497367892016084</v>
      </c>
      <c r="AB538" s="10">
        <f t="shared" si="396"/>
        <v>26.958887609493395</v>
      </c>
      <c r="AC538" s="5">
        <f t="shared" si="397"/>
        <v>41.935517585314379</v>
      </c>
      <c r="AD538" s="5">
        <f t="shared" si="416"/>
        <v>33.113702111837533</v>
      </c>
      <c r="AE538" s="5">
        <f t="shared" si="398"/>
        <v>1.9240631984047307</v>
      </c>
      <c r="AG538" s="5">
        <v>1024</v>
      </c>
      <c r="AH538" s="5">
        <v>862664</v>
      </c>
      <c r="AI538" s="5">
        <v>19235140</v>
      </c>
      <c r="AJ538" s="10">
        <f t="shared" si="399"/>
        <v>38470280</v>
      </c>
      <c r="AK538" s="5">
        <v>3942916.549805</v>
      </c>
      <c r="AL538" s="10">
        <f t="shared" si="400"/>
        <v>31543332.39844</v>
      </c>
      <c r="AM538" s="5">
        <f t="shared" si="401"/>
        <v>248.07496</v>
      </c>
      <c r="AN538" s="5">
        <f t="shared" si="402"/>
        <v>13107200</v>
      </c>
      <c r="AO538" s="11">
        <f t="shared" si="403"/>
        <v>1.2196010083545445</v>
      </c>
      <c r="AP538" s="11">
        <f t="shared" si="420"/>
        <v>1.3333333333333333</v>
      </c>
      <c r="AQ538" s="6">
        <f t="shared" si="404"/>
        <v>0</v>
      </c>
      <c r="AR538" s="6">
        <f t="shared" si="405"/>
        <v>8.9396907685604723E-3</v>
      </c>
      <c r="AS538" s="5">
        <f t="shared" si="406"/>
        <v>8.9396907685604723E-3</v>
      </c>
      <c r="AT538" s="5">
        <f t="shared" si="407"/>
        <v>8.9396907685604723E-3</v>
      </c>
      <c r="AU538" s="6">
        <f t="shared" si="408"/>
        <v>0.15051063832987657</v>
      </c>
      <c r="AV538" s="6">
        <f t="shared" si="409"/>
        <v>0.21568237871244311</v>
      </c>
      <c r="AW538" s="6">
        <f t="shared" si="410"/>
        <v>12.645070005745673</v>
      </c>
      <c r="AX538" s="5">
        <f t="shared" si="411"/>
        <v>13.011263022787993</v>
      </c>
      <c r="AY538" s="5">
        <v>1.4154999999999999E-2</v>
      </c>
      <c r="AZ538" s="5">
        <v>12.468431749999999</v>
      </c>
      <c r="BA538" s="10">
        <f t="shared" si="412"/>
        <v>2.7177873542917701</v>
      </c>
      <c r="BB538" s="10">
        <f t="shared" si="413"/>
        <v>17.827386731721653</v>
      </c>
      <c r="BC538" s="5">
        <f t="shared" si="414"/>
        <v>36.844289872409234</v>
      </c>
      <c r="BD538" s="5">
        <f t="shared" si="417"/>
        <v>36.844289872409234</v>
      </c>
      <c r="BE538" s="5">
        <f t="shared" si="415"/>
        <v>4.3536451389565851</v>
      </c>
    </row>
    <row r="539" spans="5:57">
      <c r="E539" s="3"/>
      <c r="F539" s="3"/>
      <c r="G539" s="5">
        <v>2048</v>
      </c>
      <c r="H539" s="5">
        <v>4026819</v>
      </c>
      <c r="I539" s="5">
        <v>14940720</v>
      </c>
      <c r="J539" s="10">
        <f t="shared" si="382"/>
        <v>29881440</v>
      </c>
      <c r="K539" s="5">
        <v>4208470.1376949996</v>
      </c>
      <c r="L539" s="10">
        <f t="shared" si="383"/>
        <v>33667761.101559997</v>
      </c>
      <c r="M539" s="5">
        <f t="shared" si="384"/>
        <v>259.82501999999999</v>
      </c>
      <c r="N539" s="5">
        <f t="shared" si="385"/>
        <v>13107200</v>
      </c>
      <c r="O539" s="11">
        <f t="shared" si="386"/>
        <v>0.88753867267447861</v>
      </c>
      <c r="P539" s="11">
        <f t="shared" si="421"/>
        <v>1.3333333333333333</v>
      </c>
      <c r="Q539" s="6">
        <f t="shared" si="387"/>
        <v>1.226236398269351E-3</v>
      </c>
      <c r="R539" s="6">
        <f t="shared" si="388"/>
        <v>5.8011328975902145E-3</v>
      </c>
      <c r="S539" s="5">
        <f t="shared" si="389"/>
        <v>7.0273692958595655E-3</v>
      </c>
      <c r="T539" s="5">
        <f t="shared" si="390"/>
        <v>5.8011328975902145E-3</v>
      </c>
      <c r="U539" s="6">
        <f t="shared" si="391"/>
        <v>0</v>
      </c>
      <c r="V539" s="6">
        <f t="shared" si="392"/>
        <v>0.41152539641419972</v>
      </c>
      <c r="W539" s="6">
        <f t="shared" si="393"/>
        <v>5.5049167322106651</v>
      </c>
      <c r="X539" s="5">
        <f t="shared" si="394"/>
        <v>5.9164421286248645</v>
      </c>
      <c r="Y539" s="5">
        <v>6.1440000000000002E-3</v>
      </c>
      <c r="Z539" s="5">
        <v>6.0737126400000001</v>
      </c>
      <c r="AA539" s="10">
        <f t="shared" si="395"/>
        <v>4.8635156249999998</v>
      </c>
      <c r="AB539" s="10">
        <f t="shared" si="396"/>
        <v>43.838230600989576</v>
      </c>
      <c r="AC539" s="5">
        <f t="shared" si="397"/>
        <v>5.5805192449509384</v>
      </c>
      <c r="AD539" s="5">
        <f t="shared" si="416"/>
        <v>14.377755466464279</v>
      </c>
      <c r="AE539" s="5">
        <f t="shared" si="398"/>
        <v>2.5893637170021857</v>
      </c>
      <c r="AG539" s="5">
        <v>2048</v>
      </c>
      <c r="AH539" s="5">
        <v>415863</v>
      </c>
      <c r="AI539" s="5">
        <v>20240935</v>
      </c>
      <c r="AJ539" s="10">
        <f t="shared" si="399"/>
        <v>40481870</v>
      </c>
      <c r="AK539" s="5">
        <v>3960878.1005859999</v>
      </c>
      <c r="AL539" s="10">
        <f t="shared" si="400"/>
        <v>31687024.804687999</v>
      </c>
      <c r="AM539" s="5">
        <f t="shared" si="401"/>
        <v>251.20848000000001</v>
      </c>
      <c r="AN539" s="5">
        <f t="shared" si="402"/>
        <v>13107200</v>
      </c>
      <c r="AO539" s="11">
        <f t="shared" si="403"/>
        <v>1.277553517552422</v>
      </c>
      <c r="AP539" s="11">
        <f t="shared" si="420"/>
        <v>1.3333333333333333</v>
      </c>
      <c r="AQ539" s="6">
        <f t="shared" si="404"/>
        <v>0</v>
      </c>
      <c r="AR539" s="6">
        <f t="shared" si="405"/>
        <v>8.9804146103353837E-3</v>
      </c>
      <c r="AS539" s="5">
        <f t="shared" si="406"/>
        <v>8.9804146103353837E-3</v>
      </c>
      <c r="AT539" s="5">
        <f t="shared" si="407"/>
        <v>8.9804146103353837E-3</v>
      </c>
      <c r="AU539" s="6">
        <f t="shared" si="408"/>
        <v>0.15838075767805901</v>
      </c>
      <c r="AV539" s="6">
        <f t="shared" si="409"/>
        <v>0.21666489760394791</v>
      </c>
      <c r="AW539" s="6">
        <f t="shared" si="410"/>
        <v>4.4344844583907816</v>
      </c>
      <c r="AX539" s="5">
        <f t="shared" si="411"/>
        <v>4.809530113672789</v>
      </c>
      <c r="AY539" s="5">
        <v>4.9639999999999997E-3</v>
      </c>
      <c r="AZ539" s="5">
        <v>4.8338811499999998</v>
      </c>
      <c r="BA539" s="10">
        <f t="shared" si="412"/>
        <v>8.1550906526994353</v>
      </c>
      <c r="BB539" s="10">
        <f t="shared" si="413"/>
        <v>51.066921522462529</v>
      </c>
      <c r="BC539" s="5">
        <f t="shared" si="414"/>
        <v>80.91085032907705</v>
      </c>
      <c r="BD539" s="5">
        <f t="shared" si="417"/>
        <v>80.91085032907705</v>
      </c>
      <c r="BE539" s="5">
        <f t="shared" si="415"/>
        <v>0.50375744813690349</v>
      </c>
    </row>
    <row r="540" spans="5:57">
      <c r="E540" s="3"/>
      <c r="F540" s="3"/>
      <c r="G540" s="5">
        <v>2048</v>
      </c>
      <c r="H540" s="5">
        <v>6686493</v>
      </c>
      <c r="I540" s="5">
        <v>11152452</v>
      </c>
      <c r="J540" s="10">
        <f t="shared" si="382"/>
        <v>22304904</v>
      </c>
      <c r="K540" s="5">
        <v>4734898.6806640001</v>
      </c>
      <c r="L540" s="10">
        <f t="shared" si="383"/>
        <v>37879189.445312001</v>
      </c>
      <c r="M540" s="5">
        <f t="shared" si="384"/>
        <v>267.55928399999999</v>
      </c>
      <c r="N540" s="5">
        <f t="shared" si="385"/>
        <v>13107200</v>
      </c>
      <c r="O540" s="11">
        <f t="shared" si="386"/>
        <v>0.58884322306322467</v>
      </c>
      <c r="P540" s="11">
        <f t="shared" si="421"/>
        <v>1.3333333333333333</v>
      </c>
      <c r="Q540" s="6">
        <f t="shared" si="387"/>
        <v>9.1532018352206729E-4</v>
      </c>
      <c r="R540" s="6">
        <f t="shared" si="388"/>
        <v>6.5267842243026284E-3</v>
      </c>
      <c r="S540" s="5">
        <f t="shared" si="389"/>
        <v>7.4421044078246956E-3</v>
      </c>
      <c r="T540" s="5">
        <f t="shared" si="390"/>
        <v>6.5267842243026284E-3</v>
      </c>
      <c r="U540" s="6">
        <f t="shared" si="391"/>
        <v>0</v>
      </c>
      <c r="V540" s="6">
        <f t="shared" si="392"/>
        <v>0.4630022295010377</v>
      </c>
      <c r="W540" s="6">
        <f t="shared" si="393"/>
        <v>6.8668101946065327</v>
      </c>
      <c r="X540" s="5">
        <f t="shared" si="394"/>
        <v>7.3298124241075708</v>
      </c>
      <c r="Y540" s="5">
        <v>7.6639999999999998E-3</v>
      </c>
      <c r="Z540" s="5">
        <v>7.5211758857120952</v>
      </c>
      <c r="AA540" s="10">
        <f t="shared" si="395"/>
        <v>2.9103475991649268</v>
      </c>
      <c r="AB540" s="10">
        <f t="shared" si="396"/>
        <v>39.539863721620044</v>
      </c>
      <c r="AC540" s="5">
        <f t="shared" si="397"/>
        <v>14.838410434464658</v>
      </c>
      <c r="AD540" s="5">
        <f t="shared" si="416"/>
        <v>2.8952973926840317</v>
      </c>
      <c r="AE540" s="5">
        <f t="shared" si="398"/>
        <v>2.5443290319543737</v>
      </c>
      <c r="AG540" s="5">
        <v>1024</v>
      </c>
      <c r="AH540" s="5">
        <v>3774768</v>
      </c>
      <c r="AI540" s="5">
        <v>14970767</v>
      </c>
      <c r="AJ540" s="10">
        <f t="shared" si="399"/>
        <v>29941534</v>
      </c>
      <c r="AK540" s="5">
        <v>5858139.5244140001</v>
      </c>
      <c r="AL540" s="10">
        <f t="shared" si="400"/>
        <v>46865116.195312001</v>
      </c>
      <c r="AM540" s="5">
        <f t="shared" si="401"/>
        <v>255.144564</v>
      </c>
      <c r="AN540" s="5">
        <f t="shared" si="402"/>
        <v>13107200</v>
      </c>
      <c r="AO540" s="11">
        <f t="shared" si="403"/>
        <v>0.6388874376245568</v>
      </c>
      <c r="AP540" s="11">
        <f t="shared" si="420"/>
        <v>1.3333333333333333</v>
      </c>
      <c r="AQ540" s="6">
        <f t="shared" si="404"/>
        <v>0</v>
      </c>
      <c r="AR540" s="6">
        <f t="shared" si="405"/>
        <v>1.3282035053451251E-2</v>
      </c>
      <c r="AS540" s="5">
        <f t="shared" si="406"/>
        <v>1.3282035053451251E-2</v>
      </c>
      <c r="AT540" s="5">
        <f t="shared" si="407"/>
        <v>1.3282035053451251E-2</v>
      </c>
      <c r="AU540" s="6">
        <f t="shared" si="408"/>
        <v>0.11714288003403413</v>
      </c>
      <c r="AV540" s="6">
        <f t="shared" si="409"/>
        <v>0.3204474280637461</v>
      </c>
      <c r="AW540" s="6">
        <f t="shared" si="410"/>
        <v>12.290418448537546</v>
      </c>
      <c r="AX540" s="5">
        <f t="shared" si="411"/>
        <v>12.728008756635326</v>
      </c>
      <c r="AY540" s="5">
        <v>1.3757999999999999E-2</v>
      </c>
      <c r="AZ540" s="5">
        <v>13.228546300004584</v>
      </c>
      <c r="BA540" s="10">
        <f t="shared" si="412"/>
        <v>2.1762998982410235</v>
      </c>
      <c r="BB540" s="10">
        <f t="shared" si="413"/>
        <v>27.251121497492079</v>
      </c>
      <c r="BC540" s="5">
        <f t="shared" si="414"/>
        <v>3.459550418292979</v>
      </c>
      <c r="BD540" s="5">
        <f t="shared" si="417"/>
        <v>3.459550418292979</v>
      </c>
      <c r="BE540" s="5">
        <f t="shared" si="415"/>
        <v>3.7837683145054646</v>
      </c>
    </row>
    <row r="541" spans="5:57">
      <c r="E541" s="3"/>
      <c r="F541" s="3"/>
      <c r="G541" s="5">
        <v>512</v>
      </c>
      <c r="H541" s="5">
        <v>1634989</v>
      </c>
      <c r="I541" s="5">
        <v>19753078</v>
      </c>
      <c r="J541" s="10">
        <f t="shared" si="382"/>
        <v>39506156</v>
      </c>
      <c r="K541" s="5">
        <v>4771566.1835939996</v>
      </c>
      <c r="L541" s="10">
        <f t="shared" si="383"/>
        <v>38172529.468751997</v>
      </c>
      <c r="M541" s="5">
        <f t="shared" si="384"/>
        <v>269.736716</v>
      </c>
      <c r="N541" s="5">
        <f t="shared" si="385"/>
        <v>13107200</v>
      </c>
      <c r="O541" s="11">
        <f t="shared" si="386"/>
        <v>1.0349368131954606</v>
      </c>
      <c r="P541" s="11">
        <f t="shared" si="421"/>
        <v>1.3333333333333333</v>
      </c>
      <c r="Q541" s="6">
        <f t="shared" si="387"/>
        <v>1.6212032098488931E-3</v>
      </c>
      <c r="R541" s="6">
        <f t="shared" si="388"/>
        <v>6.5773282582532195E-3</v>
      </c>
      <c r="S541" s="5">
        <f t="shared" si="389"/>
        <v>8.1985314681021128E-3</v>
      </c>
      <c r="T541" s="5">
        <f t="shared" si="390"/>
        <v>6.5773282582532195E-3</v>
      </c>
      <c r="U541" s="6">
        <f t="shared" si="391"/>
        <v>0</v>
      </c>
      <c r="V541" s="6">
        <f t="shared" si="392"/>
        <v>0.46658776252968637</v>
      </c>
      <c r="W541" s="6">
        <f t="shared" si="393"/>
        <v>17.681319465078982</v>
      </c>
      <c r="X541" s="5">
        <f t="shared" si="394"/>
        <v>18.14790722760867</v>
      </c>
      <c r="Y541" s="5">
        <v>1.9734000000000002E-2</v>
      </c>
      <c r="Z541" s="5">
        <v>18.471270675000003</v>
      </c>
      <c r="AA541" s="10">
        <f t="shared" si="395"/>
        <v>2.0019335157596028</v>
      </c>
      <c r="AB541" s="10">
        <f t="shared" si="396"/>
        <v>15.474826986420185</v>
      </c>
      <c r="AC541" s="5">
        <f t="shared" si="397"/>
        <v>66.670070648357054</v>
      </c>
      <c r="AD541" s="5">
        <f t="shared" si="416"/>
        <v>58.454791384908724</v>
      </c>
      <c r="AE541" s="5">
        <f t="shared" si="398"/>
        <v>1.7506291423090379</v>
      </c>
      <c r="AG541" s="5">
        <v>2048</v>
      </c>
      <c r="AH541" s="5">
        <v>4026819</v>
      </c>
      <c r="AI541" s="5">
        <v>14940720</v>
      </c>
      <c r="AJ541" s="10">
        <f t="shared" si="399"/>
        <v>29881440</v>
      </c>
      <c r="AK541" s="5">
        <v>4203560.5747069996</v>
      </c>
      <c r="AL541" s="10">
        <f t="shared" si="400"/>
        <v>33628484.597655997</v>
      </c>
      <c r="AM541" s="5">
        <f t="shared" si="401"/>
        <v>259.82501999999999</v>
      </c>
      <c r="AN541" s="5">
        <f t="shared" si="402"/>
        <v>13107200</v>
      </c>
      <c r="AO541" s="11">
        <f t="shared" si="403"/>
        <v>0.88857527651075963</v>
      </c>
      <c r="AP541" s="11">
        <f t="shared" si="420"/>
        <v>1.3333333333333333</v>
      </c>
      <c r="AQ541" s="6">
        <f t="shared" si="404"/>
        <v>0</v>
      </c>
      <c r="AR541" s="6">
        <f t="shared" si="405"/>
        <v>9.5306434184237038E-3</v>
      </c>
      <c r="AS541" s="5">
        <f t="shared" si="406"/>
        <v>9.5306434184237038E-3</v>
      </c>
      <c r="AT541" s="5">
        <f t="shared" si="407"/>
        <v>9.5306434184237038E-3</v>
      </c>
      <c r="AU541" s="6">
        <f t="shared" si="408"/>
        <v>0.11690776902626929</v>
      </c>
      <c r="AV541" s="6">
        <f t="shared" si="409"/>
        <v>0.22993992704702015</v>
      </c>
      <c r="AW541" s="6">
        <f t="shared" si="410"/>
        <v>5.6851448616436215</v>
      </c>
      <c r="AX541" s="5">
        <f t="shared" si="411"/>
        <v>6.0319925577169107</v>
      </c>
      <c r="AY541" s="5">
        <v>6.3639999999999999E-3</v>
      </c>
      <c r="AZ541" s="5">
        <v>6.3566524727243801</v>
      </c>
      <c r="BA541" s="10">
        <f t="shared" si="412"/>
        <v>4.6953865493400375</v>
      </c>
      <c r="BB541" s="10">
        <f t="shared" si="413"/>
        <v>42.273393585991194</v>
      </c>
      <c r="BC541" s="5">
        <f t="shared" si="414"/>
        <v>49.758696078310869</v>
      </c>
      <c r="BD541" s="5">
        <f t="shared" si="417"/>
        <v>49.758696078310869</v>
      </c>
      <c r="BE541" s="5">
        <f t="shared" si="415"/>
        <v>5.1074038796449148</v>
      </c>
    </row>
    <row r="542" spans="5:57">
      <c r="E542" s="3"/>
      <c r="F542" s="3"/>
      <c r="G542" s="5">
        <v>2048</v>
      </c>
      <c r="H542" s="5">
        <v>589446</v>
      </c>
      <c r="I542" s="5">
        <v>21758924</v>
      </c>
      <c r="J542" s="10">
        <f t="shared" si="382"/>
        <v>43517848</v>
      </c>
      <c r="K542" s="5">
        <v>4307198.4335939996</v>
      </c>
      <c r="L542" s="10">
        <f t="shared" si="383"/>
        <v>34457587.468751997</v>
      </c>
      <c r="M542" s="5">
        <f t="shared" si="384"/>
        <v>272.89600799999999</v>
      </c>
      <c r="N542" s="5">
        <f t="shared" si="385"/>
        <v>13107200</v>
      </c>
      <c r="O542" s="11">
        <f t="shared" si="386"/>
        <v>1.2629394916131125</v>
      </c>
      <c r="P542" s="11">
        <f t="shared" si="421"/>
        <v>1.3333333333333333</v>
      </c>
      <c r="Q542" s="6">
        <f t="shared" si="387"/>
        <v>1.7858299061876898E-3</v>
      </c>
      <c r="R542" s="6">
        <f t="shared" si="388"/>
        <v>5.9372241484542156E-3</v>
      </c>
      <c r="S542" s="5">
        <f t="shared" si="389"/>
        <v>7.7230540546419056E-3</v>
      </c>
      <c r="T542" s="5">
        <f t="shared" si="390"/>
        <v>5.9372241484542156E-3</v>
      </c>
      <c r="U542" s="6">
        <f t="shared" si="391"/>
        <v>0</v>
      </c>
      <c r="V542" s="6">
        <f t="shared" si="392"/>
        <v>0.42117954620683368</v>
      </c>
      <c r="W542" s="6">
        <f t="shared" si="393"/>
        <v>8.5172100352204723</v>
      </c>
      <c r="X542" s="5">
        <f t="shared" si="394"/>
        <v>8.9383895814273053</v>
      </c>
      <c r="Y542" s="5">
        <v>9.5060000000000006E-3</v>
      </c>
      <c r="Z542" s="5">
        <v>9.1716683882380909</v>
      </c>
      <c r="AA542" s="10">
        <f t="shared" si="395"/>
        <v>4.5779347780349253</v>
      </c>
      <c r="AB542" s="10">
        <f t="shared" si="396"/>
        <v>28.99860085735493</v>
      </c>
      <c r="AC542" s="5">
        <f t="shared" si="397"/>
        <v>37.542350636921782</v>
      </c>
      <c r="AD542" s="5">
        <f t="shared" si="416"/>
        <v>18.756006157775033</v>
      </c>
      <c r="AE542" s="5">
        <f t="shared" si="398"/>
        <v>2.543471884678544</v>
      </c>
      <c r="AG542" s="5">
        <v>512</v>
      </c>
      <c r="AH542" s="5">
        <v>1634989</v>
      </c>
      <c r="AI542" s="5">
        <v>19753078</v>
      </c>
      <c r="AJ542" s="10">
        <f t="shared" si="399"/>
        <v>39506156</v>
      </c>
      <c r="AK542" s="5">
        <v>4770402.5488280002</v>
      </c>
      <c r="AL542" s="10">
        <f t="shared" si="400"/>
        <v>38163220.390624002</v>
      </c>
      <c r="AM542" s="5">
        <f t="shared" si="401"/>
        <v>269.736716</v>
      </c>
      <c r="AN542" s="5">
        <f t="shared" si="402"/>
        <v>13107200</v>
      </c>
      <c r="AO542" s="11">
        <f t="shared" si="403"/>
        <v>1.0351892632652651</v>
      </c>
      <c r="AP542" s="11">
        <f t="shared" si="420"/>
        <v>1.3333333333333333</v>
      </c>
      <c r="AQ542" s="6">
        <f t="shared" si="404"/>
        <v>0</v>
      </c>
      <c r="AR542" s="6">
        <f t="shared" si="405"/>
        <v>1.0815832161140746E-2</v>
      </c>
      <c r="AS542" s="5">
        <f t="shared" si="406"/>
        <v>1.0815832161140746E-2</v>
      </c>
      <c r="AT542" s="5">
        <f t="shared" si="407"/>
        <v>1.0815832161140746E-2</v>
      </c>
      <c r="AU542" s="6">
        <f t="shared" si="408"/>
        <v>0.15456338652902143</v>
      </c>
      <c r="AV542" s="6">
        <f t="shared" si="409"/>
        <v>0.26094687933428601</v>
      </c>
      <c r="AW542" s="6">
        <f t="shared" si="410"/>
        <v>17.619125095254109</v>
      </c>
      <c r="AX542" s="5">
        <f t="shared" si="411"/>
        <v>18.034635361117417</v>
      </c>
      <c r="AY542" s="5">
        <v>1.9723000000000001E-2</v>
      </c>
      <c r="AZ542" s="5">
        <v>18.525320825000001</v>
      </c>
      <c r="BA542" s="10">
        <f t="shared" si="412"/>
        <v>2.0030500430968918</v>
      </c>
      <c r="BB542" s="10">
        <f t="shared" si="413"/>
        <v>15.479681748465852</v>
      </c>
      <c r="BC542" s="5">
        <f t="shared" si="414"/>
        <v>45.161323525119172</v>
      </c>
      <c r="BD542" s="5">
        <f t="shared" si="417"/>
        <v>45.161323525119172</v>
      </c>
      <c r="BE542" s="5">
        <f t="shared" si="415"/>
        <v>2.6487285619388716</v>
      </c>
    </row>
    <row r="543" spans="5:57">
      <c r="E543" s="3"/>
      <c r="F543" s="3"/>
      <c r="G543" s="5">
        <v>1024</v>
      </c>
      <c r="H543" s="5">
        <v>3774768</v>
      </c>
      <c r="I543" s="5">
        <v>16518948</v>
      </c>
      <c r="J543" s="10">
        <f t="shared" si="382"/>
        <v>33037896</v>
      </c>
      <c r="K543" s="5">
        <v>6404258.2988280002</v>
      </c>
      <c r="L543" s="10">
        <f t="shared" si="383"/>
        <v>51234066.390624002</v>
      </c>
      <c r="M543" s="5">
        <f t="shared" si="384"/>
        <v>273.722736</v>
      </c>
      <c r="N543" s="5">
        <f t="shared" si="385"/>
        <v>13107200</v>
      </c>
      <c r="O543" s="11">
        <f t="shared" si="386"/>
        <v>0.64484235446214833</v>
      </c>
      <c r="P543" s="11">
        <f t="shared" si="421"/>
        <v>1.3333333333333333</v>
      </c>
      <c r="Q543" s="6">
        <f t="shared" si="387"/>
        <v>1.3557670111426156E-3</v>
      </c>
      <c r="R543" s="6">
        <f t="shared" si="388"/>
        <v>8.8278999936885778E-3</v>
      </c>
      <c r="S543" s="5">
        <f t="shared" si="389"/>
        <v>1.0183667004831193E-2</v>
      </c>
      <c r="T543" s="5">
        <f t="shared" si="390"/>
        <v>8.8278999936885778E-3</v>
      </c>
      <c r="U543" s="6">
        <f t="shared" si="391"/>
        <v>0</v>
      </c>
      <c r="V543" s="6">
        <f t="shared" si="392"/>
        <v>0.6262406168830762</v>
      </c>
      <c r="W543" s="6">
        <f t="shared" si="393"/>
        <v>14.110829038995078</v>
      </c>
      <c r="X543" s="5">
        <f t="shared" si="394"/>
        <v>14.737069655878154</v>
      </c>
      <c r="Y543" s="5">
        <v>1.5748999999999999E-2</v>
      </c>
      <c r="Z543" s="5">
        <v>15.03680772143532</v>
      </c>
      <c r="AA543" s="10">
        <f t="shared" si="395"/>
        <v>2.0977773826909649</v>
      </c>
      <c r="AB543" s="10">
        <f t="shared" si="396"/>
        <v>26.02530517016903</v>
      </c>
      <c r="AC543" s="5">
        <f t="shared" si="397"/>
        <v>43.946282343713392</v>
      </c>
      <c r="AD543" s="5">
        <f t="shared" si="416"/>
        <v>35.337691251309963</v>
      </c>
      <c r="AE543" s="5">
        <f t="shared" si="398"/>
        <v>1.9933623619452341</v>
      </c>
      <c r="AG543" s="5">
        <v>2048</v>
      </c>
      <c r="AH543" s="5">
        <v>589446</v>
      </c>
      <c r="AI543" s="5">
        <v>21758924</v>
      </c>
      <c r="AJ543" s="10">
        <f t="shared" si="399"/>
        <v>43517848</v>
      </c>
      <c r="AK543" s="5">
        <v>4308169.2094729999</v>
      </c>
      <c r="AL543" s="10">
        <f t="shared" si="400"/>
        <v>34465353.675783999</v>
      </c>
      <c r="AM543" s="5">
        <f t="shared" si="401"/>
        <v>272.89600799999999</v>
      </c>
      <c r="AN543" s="5">
        <f t="shared" si="402"/>
        <v>13107200</v>
      </c>
      <c r="AO543" s="11">
        <f t="shared" si="403"/>
        <v>1.26265490873452</v>
      </c>
      <c r="AP543" s="11">
        <f t="shared" si="420"/>
        <v>1.3333333333333333</v>
      </c>
      <c r="AQ543" s="6">
        <f t="shared" si="404"/>
        <v>0</v>
      </c>
      <c r="AR543" s="6">
        <f t="shared" si="405"/>
        <v>9.7678203494382786E-3</v>
      </c>
      <c r="AS543" s="5">
        <f t="shared" si="406"/>
        <v>9.7678203494382786E-3</v>
      </c>
      <c r="AT543" s="5">
        <f t="shared" si="407"/>
        <v>9.7678203494382786E-3</v>
      </c>
      <c r="AU543" s="6">
        <f t="shared" si="408"/>
        <v>0.17025867971905956</v>
      </c>
      <c r="AV543" s="6">
        <f t="shared" si="409"/>
        <v>0.23566214786889067</v>
      </c>
      <c r="AW543" s="6">
        <f t="shared" si="410"/>
        <v>8.4910908092273143</v>
      </c>
      <c r="AX543" s="5">
        <f t="shared" si="411"/>
        <v>8.8970116368152645</v>
      </c>
      <c r="AY543" s="5">
        <v>9.5049999999999996E-3</v>
      </c>
      <c r="AZ543" s="5">
        <v>9.1922855000000006</v>
      </c>
      <c r="BA543" s="10">
        <f t="shared" si="412"/>
        <v>4.5784164124145192</v>
      </c>
      <c r="BB543" s="10">
        <f t="shared" si="413"/>
        <v>29.008188259471016</v>
      </c>
      <c r="BC543" s="5">
        <f t="shared" si="414"/>
        <v>2.7650746916178757</v>
      </c>
      <c r="BD543" s="5">
        <f t="shared" si="417"/>
        <v>2.7650746916178757</v>
      </c>
      <c r="BE543" s="5">
        <f t="shared" si="415"/>
        <v>3.2121920406490423</v>
      </c>
    </row>
    <row r="544" spans="5:57">
      <c r="E544" s="3"/>
      <c r="F544" s="3"/>
      <c r="G544" s="5">
        <v>2048</v>
      </c>
      <c r="H544" s="5">
        <v>416800</v>
      </c>
      <c r="I544" s="5">
        <v>22322336</v>
      </c>
      <c r="J544" s="10">
        <f t="shared" si="382"/>
        <v>44644672</v>
      </c>
      <c r="K544" s="5">
        <v>4394136.078125</v>
      </c>
      <c r="L544" s="10">
        <f t="shared" si="383"/>
        <v>35153088.625</v>
      </c>
      <c r="M544" s="5">
        <f t="shared" si="384"/>
        <v>276.20403199999998</v>
      </c>
      <c r="N544" s="5">
        <f t="shared" si="385"/>
        <v>13107200</v>
      </c>
      <c r="O544" s="11">
        <f t="shared" si="386"/>
        <v>1.2700070959980974</v>
      </c>
      <c r="P544" s="11">
        <f t="shared" si="421"/>
        <v>1.3333333333333333</v>
      </c>
      <c r="Q544" s="6">
        <f t="shared" si="387"/>
        <v>1.8320710713806479E-3</v>
      </c>
      <c r="R544" s="6">
        <f t="shared" si="388"/>
        <v>6.0570626677323922E-3</v>
      </c>
      <c r="S544" s="5">
        <f t="shared" si="389"/>
        <v>7.8891337391130394E-3</v>
      </c>
      <c r="T544" s="5">
        <f t="shared" si="390"/>
        <v>6.0570626677323922E-3</v>
      </c>
      <c r="U544" s="6">
        <f t="shared" si="391"/>
        <v>0</v>
      </c>
      <c r="V544" s="6">
        <f t="shared" si="392"/>
        <v>0.4296807467520114</v>
      </c>
      <c r="W544" s="6">
        <f t="shared" si="393"/>
        <v>5.0192941949616126</v>
      </c>
      <c r="X544" s="5">
        <f t="shared" si="394"/>
        <v>5.4489749417136242</v>
      </c>
      <c r="Y544" s="5">
        <v>5.6020000000000002E-3</v>
      </c>
      <c r="Z544" s="5">
        <v>5.4631824400000006</v>
      </c>
      <c r="AA544" s="10">
        <f t="shared" si="395"/>
        <v>7.9694166369153869</v>
      </c>
      <c r="AB544" s="10">
        <f t="shared" si="396"/>
        <v>50.200769189575148</v>
      </c>
      <c r="AC544" s="5">
        <f t="shared" si="397"/>
        <v>8.1232179173936441</v>
      </c>
      <c r="AD544" s="5">
        <f t="shared" si="416"/>
        <v>40.827092808158497</v>
      </c>
      <c r="AE544" s="5">
        <f t="shared" si="398"/>
        <v>0.26005901216757576</v>
      </c>
      <c r="AG544" s="5">
        <v>512</v>
      </c>
      <c r="AH544" s="5">
        <v>3774768</v>
      </c>
      <c r="AI544" s="5">
        <v>16518948</v>
      </c>
      <c r="AJ544" s="10">
        <f t="shared" si="399"/>
        <v>33037896</v>
      </c>
      <c r="AK544" s="5">
        <v>6401164.3886719998</v>
      </c>
      <c r="AL544" s="10">
        <f t="shared" si="400"/>
        <v>51209315.109375998</v>
      </c>
      <c r="AM544" s="5">
        <f t="shared" si="401"/>
        <v>273.722736</v>
      </c>
      <c r="AN544" s="5">
        <f t="shared" si="402"/>
        <v>13107200</v>
      </c>
      <c r="AO544" s="11">
        <f t="shared" si="403"/>
        <v>0.64515402968064761</v>
      </c>
      <c r="AP544" s="11">
        <f t="shared" si="420"/>
        <v>1.3333333333333333</v>
      </c>
      <c r="AQ544" s="6">
        <f t="shared" si="404"/>
        <v>0</v>
      </c>
      <c r="AR544" s="6">
        <f t="shared" si="405"/>
        <v>1.4513223769922088E-2</v>
      </c>
      <c r="AS544" s="5">
        <f t="shared" si="406"/>
        <v>1.4513223769922088E-2</v>
      </c>
      <c r="AT544" s="5">
        <f t="shared" si="407"/>
        <v>1.4513223769922088E-2</v>
      </c>
      <c r="AU544" s="6">
        <f t="shared" si="408"/>
        <v>0.12925704767514237</v>
      </c>
      <c r="AV544" s="6">
        <f t="shared" si="409"/>
        <v>0.35015155518481317</v>
      </c>
      <c r="AW544" s="6">
        <f t="shared" si="410"/>
        <v>18.73221285414914</v>
      </c>
      <c r="AX544" s="5">
        <f t="shared" si="411"/>
        <v>19.211621457009095</v>
      </c>
      <c r="AY544" s="5">
        <v>2.0969000000000002E-2</v>
      </c>
      <c r="AZ544" s="5">
        <v>19.540312133340326</v>
      </c>
      <c r="BA544" s="10">
        <f t="shared" si="412"/>
        <v>1.5755589680003814</v>
      </c>
      <c r="BB544" s="10">
        <f t="shared" si="413"/>
        <v>19.537151074205159</v>
      </c>
      <c r="BC544" s="5">
        <f t="shared" si="414"/>
        <v>30.787239401392114</v>
      </c>
      <c r="BD544" s="5">
        <f t="shared" si="417"/>
        <v>30.787239401392114</v>
      </c>
      <c r="BE544" s="5">
        <f t="shared" si="415"/>
        <v>1.6821157926664234</v>
      </c>
    </row>
    <row r="545" spans="5:57">
      <c r="E545" s="3"/>
      <c r="F545" s="3"/>
      <c r="G545" s="5">
        <v>2048</v>
      </c>
      <c r="H545" s="5">
        <v>1465137</v>
      </c>
      <c r="I545" s="5">
        <v>21005389</v>
      </c>
      <c r="J545" s="10">
        <f t="shared" si="382"/>
        <v>42010778</v>
      </c>
      <c r="K545" s="5">
        <v>4431302.4809569996</v>
      </c>
      <c r="L545" s="10">
        <f t="shared" si="383"/>
        <v>35450419.847655997</v>
      </c>
      <c r="M545" s="5">
        <f t="shared" si="384"/>
        <v>281.36740800000001</v>
      </c>
      <c r="N545" s="5">
        <f t="shared" si="385"/>
        <v>13107200</v>
      </c>
      <c r="O545" s="11">
        <f t="shared" si="386"/>
        <v>1.1850572766284961</v>
      </c>
      <c r="P545" s="11">
        <f t="shared" si="421"/>
        <v>1.3333333333333333</v>
      </c>
      <c r="Q545" s="6">
        <f t="shared" si="387"/>
        <v>1.7239846909390341E-3</v>
      </c>
      <c r="R545" s="6">
        <f t="shared" si="388"/>
        <v>6.1082944063688676E-3</v>
      </c>
      <c r="S545" s="5">
        <f t="shared" si="389"/>
        <v>7.8322790973079023E-3</v>
      </c>
      <c r="T545" s="5">
        <f t="shared" si="390"/>
        <v>6.1082944063688676E-3</v>
      </c>
      <c r="U545" s="6">
        <f t="shared" si="391"/>
        <v>0</v>
      </c>
      <c r="V545" s="6">
        <f t="shared" si="392"/>
        <v>0.43331506472464776</v>
      </c>
      <c r="W545" s="6">
        <f t="shared" si="393"/>
        <v>4.9637432774165173</v>
      </c>
      <c r="X545" s="5">
        <f t="shared" si="394"/>
        <v>5.3970583421411646</v>
      </c>
      <c r="Y545" s="5">
        <v>5.5399999999999998E-3</v>
      </c>
      <c r="Z545" s="5">
        <v>5.5434348</v>
      </c>
      <c r="AA545" s="10">
        <f t="shared" si="395"/>
        <v>7.5831729241877257</v>
      </c>
      <c r="AB545" s="10">
        <f t="shared" si="396"/>
        <v>51.19194201827581</v>
      </c>
      <c r="AC545" s="5">
        <f t="shared" si="397"/>
        <v>10.258021775611333</v>
      </c>
      <c r="AD545" s="5">
        <f t="shared" si="416"/>
        <v>41.376879012778026</v>
      </c>
      <c r="AE545" s="5">
        <f t="shared" si="398"/>
        <v>2.6405371965200231</v>
      </c>
      <c r="AG545" s="5">
        <v>1024</v>
      </c>
      <c r="AH545" s="5">
        <v>416800</v>
      </c>
      <c r="AI545" s="5">
        <v>22322336</v>
      </c>
      <c r="AJ545" s="10">
        <f t="shared" si="399"/>
        <v>44644672</v>
      </c>
      <c r="AK545" s="5">
        <v>4390506.9863280002</v>
      </c>
      <c r="AL545" s="10">
        <f t="shared" si="400"/>
        <v>35124055.890624002</v>
      </c>
      <c r="AM545" s="5">
        <f t="shared" si="401"/>
        <v>276.20403199999998</v>
      </c>
      <c r="AN545" s="5">
        <f t="shared" si="402"/>
        <v>13107200</v>
      </c>
      <c r="AO545" s="11">
        <f t="shared" si="403"/>
        <v>1.2710568545677958</v>
      </c>
      <c r="AP545" s="11">
        <f t="shared" si="420"/>
        <v>1.3333333333333333</v>
      </c>
      <c r="AQ545" s="6">
        <f t="shared" si="404"/>
        <v>0</v>
      </c>
      <c r="AR545" s="6">
        <f t="shared" si="405"/>
        <v>9.9545030383455142E-3</v>
      </c>
      <c r="AS545" s="5">
        <f t="shared" si="406"/>
        <v>9.9545030383455142E-3</v>
      </c>
      <c r="AT545" s="5">
        <f t="shared" si="407"/>
        <v>9.9545030383455142E-3</v>
      </c>
      <c r="AU545" s="6">
        <f t="shared" si="408"/>
        <v>0.17466725172647474</v>
      </c>
      <c r="AV545" s="6">
        <f t="shared" si="409"/>
        <v>0.24016612540573687</v>
      </c>
      <c r="AW545" s="6">
        <f t="shared" si="410"/>
        <v>12.796935911854947</v>
      </c>
      <c r="AX545" s="5">
        <f t="shared" si="411"/>
        <v>13.211769288987158</v>
      </c>
      <c r="AY545" s="5">
        <v>1.4324999999999999E-2</v>
      </c>
      <c r="AZ545" s="5">
        <v>12.56500846153185</v>
      </c>
      <c r="BA545" s="10">
        <f t="shared" si="412"/>
        <v>3.1165565095986043</v>
      </c>
      <c r="BB545" s="10">
        <f t="shared" si="413"/>
        <v>19.615528595112881</v>
      </c>
      <c r="BC545" s="5">
        <f t="shared" si="414"/>
        <v>30.509577393748589</v>
      </c>
      <c r="BD545" s="5">
        <f t="shared" si="417"/>
        <v>30.509577393748589</v>
      </c>
      <c r="BE545" s="5">
        <f t="shared" si="415"/>
        <v>5.1473170864578881</v>
      </c>
    </row>
    <row r="546" spans="5:57">
      <c r="E546" s="3"/>
      <c r="F546" s="3"/>
      <c r="G546" s="5">
        <v>1024</v>
      </c>
      <c r="H546" s="5">
        <v>3428755</v>
      </c>
      <c r="I546" s="5">
        <v>18920347</v>
      </c>
      <c r="J546" s="10">
        <f t="shared" si="382"/>
        <v>37840694</v>
      </c>
      <c r="K546" s="5">
        <v>5650760.0136719998</v>
      </c>
      <c r="L546" s="10">
        <f t="shared" si="383"/>
        <v>45206080.109375998</v>
      </c>
      <c r="M546" s="5">
        <f t="shared" si="384"/>
        <v>295.61926399999999</v>
      </c>
      <c r="N546" s="5">
        <f t="shared" si="385"/>
        <v>13107200</v>
      </c>
      <c r="O546" s="11">
        <f t="shared" si="386"/>
        <v>0.83707089640253118</v>
      </c>
      <c r="P546" s="11">
        <f t="shared" si="421"/>
        <v>1.3333333333333333</v>
      </c>
      <c r="Q546" s="6">
        <f t="shared" si="387"/>
        <v>1.5528581058534207E-3</v>
      </c>
      <c r="R546" s="6">
        <f t="shared" si="388"/>
        <v>7.789246148638275E-3</v>
      </c>
      <c r="S546" s="5">
        <f t="shared" si="389"/>
        <v>9.3421042544916955E-3</v>
      </c>
      <c r="T546" s="5">
        <f t="shared" si="390"/>
        <v>7.789246148638275E-3</v>
      </c>
      <c r="U546" s="6">
        <f t="shared" si="391"/>
        <v>0</v>
      </c>
      <c r="V546" s="6">
        <f t="shared" si="392"/>
        <v>0.55255976128691953</v>
      </c>
      <c r="W546" s="6">
        <f t="shared" si="393"/>
        <v>9.3549537111021408</v>
      </c>
      <c r="X546" s="5">
        <f t="shared" si="394"/>
        <v>9.907513472389061</v>
      </c>
      <c r="Y546" s="5">
        <v>1.0441000000000001E-2</v>
      </c>
      <c r="Z546" s="5">
        <v>10.270231644439804</v>
      </c>
      <c r="AA546" s="10">
        <f t="shared" si="395"/>
        <v>3.624240398429269</v>
      </c>
      <c r="AB546" s="10">
        <f t="shared" si="396"/>
        <v>34.637356658845704</v>
      </c>
      <c r="AC546" s="5">
        <f t="shared" si="397"/>
        <v>25.397508393465429</v>
      </c>
      <c r="AD546" s="5">
        <f t="shared" si="416"/>
        <v>10.524813193260272</v>
      </c>
      <c r="AE546" s="5">
        <f t="shared" si="398"/>
        <v>3.5317428526270338</v>
      </c>
      <c r="AG546" s="5">
        <v>2048</v>
      </c>
      <c r="AH546" s="5">
        <v>1465137</v>
      </c>
      <c r="AI546" s="5">
        <v>21005389</v>
      </c>
      <c r="AJ546" s="10">
        <f t="shared" si="399"/>
        <v>42010778</v>
      </c>
      <c r="AK546" s="5">
        <v>4426070.2519530002</v>
      </c>
      <c r="AL546" s="10">
        <f t="shared" si="400"/>
        <v>35408562.015624002</v>
      </c>
      <c r="AM546" s="5">
        <f t="shared" si="401"/>
        <v>281.36740800000001</v>
      </c>
      <c r="AN546" s="5">
        <f t="shared" si="402"/>
        <v>13107200</v>
      </c>
      <c r="AO546" s="11">
        <f t="shared" si="403"/>
        <v>1.1864581787157236</v>
      </c>
      <c r="AP546" s="11">
        <f t="shared" si="420"/>
        <v>1.3333333333333333</v>
      </c>
      <c r="AQ546" s="6">
        <f t="shared" si="404"/>
        <v>0</v>
      </c>
      <c r="AR546" s="6">
        <f t="shared" si="405"/>
        <v>1.0035134873534468E-2</v>
      </c>
      <c r="AS546" s="5">
        <f t="shared" si="406"/>
        <v>1.0035134873534468E-2</v>
      </c>
      <c r="AT546" s="5">
        <f t="shared" si="407"/>
        <v>1.0035134873534468E-2</v>
      </c>
      <c r="AU546" s="6">
        <f t="shared" si="408"/>
        <v>0.16436243805646164</v>
      </c>
      <c r="AV546" s="6">
        <f t="shared" si="409"/>
        <v>0.24211147972097385</v>
      </c>
      <c r="AW546" s="6">
        <f t="shared" si="410"/>
        <v>4.8793622304050066</v>
      </c>
      <c r="AX546" s="5">
        <f t="shared" si="411"/>
        <v>5.2858361481824421</v>
      </c>
      <c r="AY546" s="5">
        <v>5.4619999999999998E-3</v>
      </c>
      <c r="AZ546" s="5">
        <v>5.51585532</v>
      </c>
      <c r="BA546" s="10">
        <f t="shared" si="412"/>
        <v>7.6914642987916517</v>
      </c>
      <c r="BB546" s="10">
        <f t="shared" si="413"/>
        <v>51.861679993590627</v>
      </c>
      <c r="BC546" s="5">
        <f t="shared" si="414"/>
        <v>83.7263799621836</v>
      </c>
      <c r="BD546" s="5">
        <f t="shared" si="417"/>
        <v>83.7263799621836</v>
      </c>
      <c r="BE546" s="5">
        <f t="shared" si="415"/>
        <v>4.1701451266049148</v>
      </c>
    </row>
    <row r="547" spans="5:57">
      <c r="E547" s="3"/>
      <c r="F547" s="3"/>
      <c r="G547" s="5">
        <v>2048</v>
      </c>
      <c r="H547" s="5">
        <v>22283</v>
      </c>
      <c r="I547" s="5">
        <v>24669643</v>
      </c>
      <c r="J547" s="10">
        <f t="shared" si="382"/>
        <v>49339286</v>
      </c>
      <c r="K547" s="5">
        <v>4633139.3125</v>
      </c>
      <c r="L547" s="10">
        <f t="shared" si="383"/>
        <v>37065114.5</v>
      </c>
      <c r="M547" s="5">
        <f t="shared" si="384"/>
        <v>296.48137600000001</v>
      </c>
      <c r="N547" s="5">
        <f t="shared" si="385"/>
        <v>13107200</v>
      </c>
      <c r="O547" s="11">
        <f t="shared" si="386"/>
        <v>1.331151587296459</v>
      </c>
      <c r="P547" s="11">
        <f t="shared" si="421"/>
        <v>1.3333333333333333</v>
      </c>
      <c r="Q547" s="6">
        <f t="shared" si="387"/>
        <v>2.0247226491702346E-3</v>
      </c>
      <c r="R547" s="6">
        <f t="shared" si="388"/>
        <v>6.386514815472393E-3</v>
      </c>
      <c r="S547" s="5">
        <f t="shared" si="389"/>
        <v>8.4112374646426284E-3</v>
      </c>
      <c r="T547" s="5">
        <f t="shared" si="390"/>
        <v>6.386514815472393E-3</v>
      </c>
      <c r="U547" s="6">
        <f t="shared" si="391"/>
        <v>0</v>
      </c>
      <c r="V547" s="6">
        <f t="shared" si="392"/>
        <v>0.45305168620325764</v>
      </c>
      <c r="W547" s="6">
        <f t="shared" si="393"/>
        <v>6.8972736010022295</v>
      </c>
      <c r="X547" s="5">
        <f t="shared" si="394"/>
        <v>7.3503252872054876</v>
      </c>
      <c r="Y547" s="5">
        <v>7.698E-3</v>
      </c>
      <c r="Z547" s="5">
        <v>7.508464242860442</v>
      </c>
      <c r="AA547" s="10">
        <f t="shared" si="395"/>
        <v>6.4093642504546633</v>
      </c>
      <c r="AB547" s="10">
        <f t="shared" si="396"/>
        <v>38.519214861002858</v>
      </c>
      <c r="AC547" s="5">
        <f t="shared" si="397"/>
        <v>17.036700240680787</v>
      </c>
      <c r="AD547" s="5">
        <f t="shared" si="416"/>
        <v>9.2652307695846776</v>
      </c>
      <c r="AE547" s="5">
        <f t="shared" si="398"/>
        <v>2.1061424885298439</v>
      </c>
      <c r="AG547" s="5">
        <v>1024</v>
      </c>
      <c r="AH547" s="5">
        <v>3428755</v>
      </c>
      <c r="AI547" s="5">
        <v>18920347</v>
      </c>
      <c r="AJ547" s="10">
        <f t="shared" si="399"/>
        <v>37840694</v>
      </c>
      <c r="AK547" s="5">
        <v>5640022.0927729998</v>
      </c>
      <c r="AL547" s="10">
        <f t="shared" si="400"/>
        <v>45120176.742183998</v>
      </c>
      <c r="AM547" s="5">
        <f t="shared" si="401"/>
        <v>295.61926399999999</v>
      </c>
      <c r="AN547" s="5">
        <f t="shared" si="402"/>
        <v>13107200</v>
      </c>
      <c r="AO547" s="11">
        <f t="shared" si="403"/>
        <v>0.8386645782932356</v>
      </c>
      <c r="AP547" s="11">
        <f t="shared" si="420"/>
        <v>1.3333333333333333</v>
      </c>
      <c r="AQ547" s="6">
        <f t="shared" si="404"/>
        <v>0</v>
      </c>
      <c r="AR547" s="6">
        <f t="shared" si="405"/>
        <v>1.278750204331194E-2</v>
      </c>
      <c r="AS547" s="5">
        <f t="shared" si="406"/>
        <v>1.278750204331194E-2</v>
      </c>
      <c r="AT547" s="5">
        <f t="shared" si="407"/>
        <v>1.278750204331194E-2</v>
      </c>
      <c r="AU547" s="6">
        <f t="shared" si="408"/>
        <v>0.14804745400307795</v>
      </c>
      <c r="AV547" s="6">
        <f t="shared" si="409"/>
        <v>0.30851613661977523</v>
      </c>
      <c r="AW547" s="6">
        <f t="shared" si="410"/>
        <v>9.5041257358621127</v>
      </c>
      <c r="AX547" s="5">
        <f t="shared" si="411"/>
        <v>9.9606893264849656</v>
      </c>
      <c r="AY547" s="5">
        <v>1.0638999999999999E-2</v>
      </c>
      <c r="AZ547" s="5">
        <v>10.484734499999998</v>
      </c>
      <c r="BA547" s="10">
        <f t="shared" si="412"/>
        <v>3.5567904878278038</v>
      </c>
      <c r="BB547" s="10">
        <f t="shared" si="413"/>
        <v>33.928133653301252</v>
      </c>
      <c r="BC547" s="5">
        <f t="shared" si="414"/>
        <v>20.194586364432194</v>
      </c>
      <c r="BD547" s="5">
        <f t="shared" si="417"/>
        <v>20.194586364432194</v>
      </c>
      <c r="BE547" s="5">
        <f t="shared" si="415"/>
        <v>4.9981730440101533</v>
      </c>
    </row>
    <row r="548" spans="5:57">
      <c r="E548" s="3"/>
      <c r="F548" s="3"/>
      <c r="G548" s="5">
        <v>512</v>
      </c>
      <c r="H548" s="5">
        <v>1696415</v>
      </c>
      <c r="I548" s="5">
        <v>22168298</v>
      </c>
      <c r="J548" s="10">
        <f t="shared" ref="J548:J611" si="422">2*I548</f>
        <v>44336596</v>
      </c>
      <c r="K548" s="5">
        <v>4720587.4980469998</v>
      </c>
      <c r="L548" s="10">
        <f t="shared" ref="L548:L611" si="423">K548*8</f>
        <v>37764699.984375998</v>
      </c>
      <c r="M548" s="5">
        <f t="shared" ref="M548:M611" si="424">((I548+2*H548)*8+(H548+I548)*4)/1000000</f>
        <v>299.94787600000001</v>
      </c>
      <c r="N548" s="5">
        <f t="shared" ref="N548:N611" si="425">100*2^20/8</f>
        <v>13107200</v>
      </c>
      <c r="O548" s="11">
        <f t="shared" ref="O548:O611" si="426">J548/L548</f>
        <v>1.1740221958162762</v>
      </c>
      <c r="P548" s="11">
        <f t="shared" si="421"/>
        <v>1.3333333333333333</v>
      </c>
      <c r="Q548" s="6">
        <f t="shared" ref="Q548:Q611" si="427">$B$31*J548</f>
        <v>1.8194286416773529E-3</v>
      </c>
      <c r="R548" s="6">
        <f t="shared" ref="R548:R611" si="428">$C$31*L548</f>
        <v>6.5070570860394179E-3</v>
      </c>
      <c r="S548" s="5">
        <f t="shared" ref="S548:S611" si="429">Q548+R548</f>
        <v>8.3264857277167703E-3</v>
      </c>
      <c r="T548" s="5">
        <f t="shared" ref="T548:T611" si="430">MAX(Q548,R548)</f>
        <v>6.5070570860394179E-3</v>
      </c>
      <c r="U548" s="6">
        <f t="shared" ref="U548:U611" si="431">$D$31*J548</f>
        <v>0</v>
      </c>
      <c r="V548" s="6">
        <f t="shared" ref="V548:V611" si="432">$E$31*L548</f>
        <v>0.46160281001915382</v>
      </c>
      <c r="W548" s="6">
        <f t="shared" ref="W548:W611" si="433">Y548*$F$31</f>
        <v>19.548547080626999</v>
      </c>
      <c r="X548" s="5">
        <f t="shared" ref="X548:X611" si="434">SUM(U548:W548)</f>
        <v>20.010149890646154</v>
      </c>
      <c r="Y548" s="5">
        <v>2.1818000000000001E-2</v>
      </c>
      <c r="Z548" s="5">
        <v>20.368315111120808</v>
      </c>
      <c r="AA548" s="10">
        <f t="shared" ref="AA548:AA611" si="435">J548/Y548/1000000000</f>
        <v>2.0321109175909799</v>
      </c>
      <c r="AB548" s="10">
        <f t="shared" ref="AB548:AB611" si="436">L548*8/Y548/1000000000</f>
        <v>13.847172054038317</v>
      </c>
      <c r="AC548" s="5">
        <f t="shared" ref="AC548:AC611" si="437">ABS(T548-Y548)/ABS(Y548)*100</f>
        <v>70.175739820151165</v>
      </c>
      <c r="AD548" s="5">
        <f t="shared" si="416"/>
        <v>61.836622386484699</v>
      </c>
      <c r="AE548" s="5">
        <f t="shared" ref="AE548:AE611" si="438">ABS(X548-Z548)/ABS(Z548)*100</f>
        <v>1.758443045095567</v>
      </c>
      <c r="AG548" s="5">
        <v>2048</v>
      </c>
      <c r="AH548" s="5">
        <v>22283</v>
      </c>
      <c r="AI548" s="5">
        <v>24669643</v>
      </c>
      <c r="AJ548" s="10">
        <f t="shared" ref="AJ548:AJ611" si="439">2*AI548</f>
        <v>49339286</v>
      </c>
      <c r="AK548" s="5">
        <v>4633070.7080079997</v>
      </c>
      <c r="AL548" s="10">
        <f t="shared" ref="AL548:AL611" si="440">AK548*8</f>
        <v>37064565.664063998</v>
      </c>
      <c r="AM548" s="5">
        <f t="shared" ref="AM548:AM611" si="441">((AI548+2*AH548)*8+(AH548+AI548)*4)/1000000</f>
        <v>296.48137600000001</v>
      </c>
      <c r="AN548" s="5">
        <f t="shared" ref="AN548:AN611" si="442">100*2^20/8</f>
        <v>13107200</v>
      </c>
      <c r="AO548" s="11">
        <f t="shared" ref="AO548:AO611" si="443">AJ548/AL548</f>
        <v>1.3311712984090618</v>
      </c>
      <c r="AP548" s="11">
        <f t="shared" si="420"/>
        <v>1.3333333333333333</v>
      </c>
      <c r="AQ548" s="6">
        <f t="shared" ref="AQ548:AQ611" si="444">$B$32*AJ548</f>
        <v>0</v>
      </c>
      <c r="AR548" s="6">
        <f t="shared" ref="AR548:AR611" si="445">$C$32*AL548</f>
        <v>1.0504462601551995E-2</v>
      </c>
      <c r="AS548" s="5">
        <f t="shared" ref="AS548:AS611" si="446">AQ548+AR548</f>
        <v>1.0504462601551995E-2</v>
      </c>
      <c r="AT548" s="5">
        <f t="shared" ref="AT548:AT611" si="447">MAX(AQ548,AR548)</f>
        <v>1.0504462601551995E-2</v>
      </c>
      <c r="AU548" s="6">
        <f t="shared" ref="AU548:AU611" si="448">$D$32*AJ548</f>
        <v>0.19303440033710029</v>
      </c>
      <c r="AV548" s="6">
        <f t="shared" ref="AV548:AV611" si="449">$E$32*AL548</f>
        <v>0.25343465894441214</v>
      </c>
      <c r="AW548" s="6">
        <f t="shared" ref="AW548:AW611" si="450">AY548*$F$32</f>
        <v>6.7321262849381416</v>
      </c>
      <c r="AX548" s="5">
        <f t="shared" ref="AX548:AX611" si="451">SUM(AU548:AW548)</f>
        <v>7.1785953442196542</v>
      </c>
      <c r="AY548" s="5">
        <v>7.5360000000000002E-3</v>
      </c>
      <c r="AZ548" s="5">
        <v>7.3895862857110561</v>
      </c>
      <c r="BA548" s="10">
        <f t="shared" ref="BA548:BA611" si="452">AJ548/AY548/1000000000</f>
        <v>6.5471451698513805</v>
      </c>
      <c r="BB548" s="10">
        <f t="shared" ref="BB548:BB611" si="453">AL548*8/AY548/1000000000</f>
        <v>39.346672679473457</v>
      </c>
      <c r="BC548" s="5">
        <f t="shared" ref="BC548:BC611" si="454">ABS(AT548-AY548)/ABS(AY548)*100</f>
        <v>39.390427302972327</v>
      </c>
      <c r="BD548" s="5">
        <f t="shared" si="417"/>
        <v>39.390427302972327</v>
      </c>
      <c r="BE548" s="5">
        <f t="shared" ref="BE548:BE611" si="455">ABS(AX548-AZ548)/ABS(AZ548)*100</f>
        <v>2.8552470102336662</v>
      </c>
    </row>
    <row r="549" spans="5:57">
      <c r="E549" s="3"/>
      <c r="F549" s="3"/>
      <c r="G549" s="5">
        <v>2048</v>
      </c>
      <c r="H549" s="5">
        <v>3523317</v>
      </c>
      <c r="I549" s="5">
        <v>19194193</v>
      </c>
      <c r="J549" s="10">
        <f t="shared" si="422"/>
        <v>38388386</v>
      </c>
      <c r="K549" s="5">
        <v>5388290.5122069996</v>
      </c>
      <c r="L549" s="10">
        <f t="shared" si="423"/>
        <v>43106324.097655997</v>
      </c>
      <c r="M549" s="5">
        <f t="shared" si="424"/>
        <v>300.79665599999998</v>
      </c>
      <c r="N549" s="5">
        <f t="shared" si="425"/>
        <v>13107200</v>
      </c>
      <c r="O549" s="11">
        <f t="shared" si="426"/>
        <v>0.89055113846015588</v>
      </c>
      <c r="P549" s="11">
        <f t="shared" si="421"/>
        <v>1.3333333333333333</v>
      </c>
      <c r="Q549" s="6">
        <f t="shared" si="427"/>
        <v>1.5753335911526882E-3</v>
      </c>
      <c r="R549" s="6">
        <f t="shared" si="428"/>
        <v>7.4274471077172763E-3</v>
      </c>
      <c r="S549" s="5">
        <f t="shared" si="429"/>
        <v>9.0027806988699638E-3</v>
      </c>
      <c r="T549" s="5">
        <f t="shared" si="430"/>
        <v>7.4274471077172763E-3</v>
      </c>
      <c r="U549" s="6">
        <f t="shared" si="431"/>
        <v>0</v>
      </c>
      <c r="V549" s="6">
        <f t="shared" si="432"/>
        <v>0.52689417210534095</v>
      </c>
      <c r="W549" s="6">
        <f t="shared" si="433"/>
        <v>7.0146473138797676</v>
      </c>
      <c r="X549" s="5">
        <f t="shared" si="434"/>
        <v>7.5415414859851087</v>
      </c>
      <c r="Y549" s="5">
        <v>7.8289999999999992E-3</v>
      </c>
      <c r="Z549" s="5">
        <v>7.7981872928549052</v>
      </c>
      <c r="AA549" s="10">
        <f t="shared" si="435"/>
        <v>4.903357516924256</v>
      </c>
      <c r="AB549" s="10">
        <f t="shared" si="436"/>
        <v>44.0478468235085</v>
      </c>
      <c r="AC549" s="5">
        <f t="shared" si="437"/>
        <v>5.1290444792786172</v>
      </c>
      <c r="AD549" s="5">
        <f t="shared" ref="AD549:AD612" si="456">ABS(S549-Y549)/ABS(Y549)*100</f>
        <v>14.992728303358854</v>
      </c>
      <c r="AE549" s="5">
        <f t="shared" si="438"/>
        <v>3.2910957025224112</v>
      </c>
      <c r="AG549" s="5">
        <v>512</v>
      </c>
      <c r="AH549" s="5">
        <v>1696415</v>
      </c>
      <c r="AI549" s="5">
        <v>22168298</v>
      </c>
      <c r="AJ549" s="10">
        <f t="shared" si="439"/>
        <v>44336596</v>
      </c>
      <c r="AK549" s="5">
        <v>4717020.3769530002</v>
      </c>
      <c r="AL549" s="10">
        <f t="shared" si="440"/>
        <v>37736163.015624002</v>
      </c>
      <c r="AM549" s="5">
        <f t="shared" si="441"/>
        <v>299.94787600000001</v>
      </c>
      <c r="AN549" s="5">
        <f t="shared" si="442"/>
        <v>13107200</v>
      </c>
      <c r="AO549" s="11">
        <f t="shared" si="443"/>
        <v>1.1749100188496431</v>
      </c>
      <c r="AP549" s="11">
        <f t="shared" si="420"/>
        <v>1.3333333333333333</v>
      </c>
      <c r="AQ549" s="6">
        <f t="shared" si="444"/>
        <v>0</v>
      </c>
      <c r="AR549" s="6">
        <f t="shared" si="445"/>
        <v>1.0694799899085833E-2</v>
      </c>
      <c r="AS549" s="5">
        <f t="shared" si="446"/>
        <v>1.0694799899085833E-2</v>
      </c>
      <c r="AT549" s="5">
        <f t="shared" si="447"/>
        <v>1.0694799899085833E-2</v>
      </c>
      <c r="AU549" s="6">
        <f t="shared" si="448"/>
        <v>0.17346193906916851</v>
      </c>
      <c r="AV549" s="6">
        <f t="shared" si="449"/>
        <v>0.25802680895861296</v>
      </c>
      <c r="AW549" s="6">
        <f t="shared" si="450"/>
        <v>19.584448586080001</v>
      </c>
      <c r="AX549" s="5">
        <f t="shared" si="451"/>
        <v>20.015937334107782</v>
      </c>
      <c r="AY549" s="5">
        <v>2.1923000000000002E-2</v>
      </c>
      <c r="AZ549" s="5">
        <v>20.641722444454189</v>
      </c>
      <c r="BA549" s="10">
        <f t="shared" si="452"/>
        <v>2.0223781416776898</v>
      </c>
      <c r="BB549" s="10">
        <f t="shared" si="453"/>
        <v>13.770437628289558</v>
      </c>
      <c r="BC549" s="5">
        <f t="shared" si="454"/>
        <v>51.21653104462969</v>
      </c>
      <c r="BD549" s="5">
        <f t="shared" ref="BD549:BD612" si="457">ABS(AS549-AY549)/ABS(AY549)*100</f>
        <v>51.21653104462969</v>
      </c>
      <c r="BE549" s="5">
        <f t="shared" si="455"/>
        <v>3.031651607710363</v>
      </c>
    </row>
    <row r="550" spans="5:57">
      <c r="E550" s="3"/>
      <c r="F550" s="3"/>
      <c r="G550" s="5">
        <v>2048</v>
      </c>
      <c r="H550" s="5">
        <v>986703</v>
      </c>
      <c r="I550" s="5">
        <v>23888775</v>
      </c>
      <c r="J550" s="10">
        <f t="shared" si="422"/>
        <v>47777550</v>
      </c>
      <c r="K550" s="5">
        <v>4875698.359375</v>
      </c>
      <c r="L550" s="10">
        <f t="shared" si="423"/>
        <v>39005586.875</v>
      </c>
      <c r="M550" s="5">
        <f t="shared" si="424"/>
        <v>306.39936</v>
      </c>
      <c r="N550" s="5">
        <f t="shared" si="425"/>
        <v>13107200</v>
      </c>
      <c r="O550" s="11">
        <f t="shared" si="426"/>
        <v>1.2248899152091017</v>
      </c>
      <c r="P550" s="11">
        <f t="shared" si="421"/>
        <v>1.3333333333333333</v>
      </c>
      <c r="Q550" s="6">
        <f t="shared" si="427"/>
        <v>1.9606341203815421E-3</v>
      </c>
      <c r="R550" s="6">
        <f t="shared" si="428"/>
        <v>6.7208684452703645E-3</v>
      </c>
      <c r="S550" s="5">
        <f t="shared" si="429"/>
        <v>8.6815025656519062E-3</v>
      </c>
      <c r="T550" s="5">
        <f t="shared" si="430"/>
        <v>6.7208684452703645E-3</v>
      </c>
      <c r="U550" s="6">
        <f t="shared" si="431"/>
        <v>0</v>
      </c>
      <c r="V550" s="6">
        <f t="shared" si="432"/>
        <v>0.4767703309014843</v>
      </c>
      <c r="W550" s="6">
        <f t="shared" si="433"/>
        <v>5.3561836303963792</v>
      </c>
      <c r="X550" s="5">
        <f t="shared" si="434"/>
        <v>5.8329539612978634</v>
      </c>
      <c r="Y550" s="5">
        <v>5.9779999999999998E-3</v>
      </c>
      <c r="Z550" s="5">
        <v>5.8719502800000001</v>
      </c>
      <c r="AA550" s="10">
        <f t="shared" si="435"/>
        <v>7.9922298427567746</v>
      </c>
      <c r="AB550" s="10">
        <f t="shared" si="436"/>
        <v>52.198844931415195</v>
      </c>
      <c r="AC550" s="5">
        <f t="shared" si="437"/>
        <v>12.426705340755516</v>
      </c>
      <c r="AD550" s="5">
        <f t="shared" si="456"/>
        <v>45.224198154096797</v>
      </c>
      <c r="AE550" s="5">
        <f t="shared" si="438"/>
        <v>0.66411186816344625</v>
      </c>
      <c r="AG550" s="5">
        <v>1024</v>
      </c>
      <c r="AH550" s="5">
        <v>3523317</v>
      </c>
      <c r="AI550" s="5">
        <v>19194193</v>
      </c>
      <c r="AJ550" s="10">
        <f t="shared" si="439"/>
        <v>38388386</v>
      </c>
      <c r="AK550" s="5">
        <v>5398462.2724609999</v>
      </c>
      <c r="AL550" s="10">
        <f t="shared" si="440"/>
        <v>43187698.179687999</v>
      </c>
      <c r="AM550" s="5">
        <f t="shared" si="441"/>
        <v>300.79665599999998</v>
      </c>
      <c r="AN550" s="5">
        <f t="shared" si="442"/>
        <v>13107200</v>
      </c>
      <c r="AO550" s="11">
        <f t="shared" si="443"/>
        <v>0.88887316569362318</v>
      </c>
      <c r="AP550" s="11">
        <f t="shared" si="420"/>
        <v>1.3333333333333333</v>
      </c>
      <c r="AQ550" s="6">
        <f t="shared" si="444"/>
        <v>0</v>
      </c>
      <c r="AR550" s="6">
        <f t="shared" si="445"/>
        <v>1.2239818604309127E-2</v>
      </c>
      <c r="AS550" s="5">
        <f t="shared" si="446"/>
        <v>1.2239818604309127E-2</v>
      </c>
      <c r="AT550" s="5">
        <f t="shared" si="447"/>
        <v>1.2239818604309127E-2</v>
      </c>
      <c r="AU550" s="6">
        <f t="shared" si="448"/>
        <v>0.15019023727702779</v>
      </c>
      <c r="AV550" s="6">
        <f t="shared" si="449"/>
        <v>0.29530251771911165</v>
      </c>
      <c r="AW550" s="6">
        <f t="shared" si="450"/>
        <v>11.430142756871488</v>
      </c>
      <c r="AX550" s="5">
        <f t="shared" si="451"/>
        <v>11.875635511867628</v>
      </c>
      <c r="AY550" s="5">
        <v>1.2795000000000001E-2</v>
      </c>
      <c r="AZ550" s="5">
        <v>11.979725863638691</v>
      </c>
      <c r="BA550" s="10">
        <f t="shared" si="452"/>
        <v>3.0002646346228996</v>
      </c>
      <c r="BB550" s="10">
        <f t="shared" si="453"/>
        <v>27.00285935424025</v>
      </c>
      <c r="BC550" s="5">
        <f t="shared" si="454"/>
        <v>4.3390495950830337</v>
      </c>
      <c r="BD550" s="5">
        <f t="shared" si="457"/>
        <v>4.3390495950830337</v>
      </c>
      <c r="BE550" s="5">
        <f t="shared" si="455"/>
        <v>0.86888759355505851</v>
      </c>
    </row>
    <row r="551" spans="5:57">
      <c r="E551" s="3"/>
      <c r="F551" s="3"/>
      <c r="G551" s="5">
        <v>1024</v>
      </c>
      <c r="H551" s="5">
        <v>5824554</v>
      </c>
      <c r="I551" s="5">
        <v>16256855</v>
      </c>
      <c r="J551" s="10">
        <f t="shared" si="422"/>
        <v>32513710</v>
      </c>
      <c r="K551" s="5">
        <v>6670316.3691410003</v>
      </c>
      <c r="L551" s="10">
        <f t="shared" si="423"/>
        <v>53362530.953128003</v>
      </c>
      <c r="M551" s="5">
        <f t="shared" si="424"/>
        <v>311.57333999999997</v>
      </c>
      <c r="N551" s="5">
        <f t="shared" si="425"/>
        <v>13107200</v>
      </c>
      <c r="O551" s="11">
        <f t="shared" si="426"/>
        <v>0.60929849876421782</v>
      </c>
      <c r="P551" s="11">
        <f t="shared" si="421"/>
        <v>1.3333333333333333</v>
      </c>
      <c r="Q551" s="6">
        <f t="shared" si="427"/>
        <v>1.3342561350716091E-3</v>
      </c>
      <c r="R551" s="6">
        <f t="shared" si="428"/>
        <v>9.1946456694004322E-3</v>
      </c>
      <c r="S551" s="5">
        <f t="shared" si="429"/>
        <v>1.0528901804472041E-2</v>
      </c>
      <c r="T551" s="5">
        <f t="shared" si="430"/>
        <v>9.1946456694004322E-3</v>
      </c>
      <c r="U551" s="6">
        <f t="shared" si="431"/>
        <v>0</v>
      </c>
      <c r="V551" s="6">
        <f t="shared" si="432"/>
        <v>0.65225711439224532</v>
      </c>
      <c r="W551" s="6">
        <f t="shared" si="433"/>
        <v>14.395751487048953</v>
      </c>
      <c r="X551" s="5">
        <f t="shared" si="434"/>
        <v>15.048008601441198</v>
      </c>
      <c r="Y551" s="5">
        <v>1.6067000000000001E-2</v>
      </c>
      <c r="Z551" s="5">
        <v>14.686729935716581</v>
      </c>
      <c r="AA551" s="10">
        <f t="shared" si="435"/>
        <v>2.0236329121802452</v>
      </c>
      <c r="AB551" s="10">
        <f t="shared" si="436"/>
        <v>26.57000358654534</v>
      </c>
      <c r="AC551" s="5">
        <f t="shared" si="437"/>
        <v>42.77310220078153</v>
      </c>
      <c r="AD551" s="5">
        <f t="shared" si="456"/>
        <v>34.468775723706727</v>
      </c>
      <c r="AE551" s="5">
        <f t="shared" si="438"/>
        <v>2.4598986112356127</v>
      </c>
      <c r="AG551" s="5">
        <v>1024</v>
      </c>
      <c r="AH551" s="5">
        <v>986703</v>
      </c>
      <c r="AI551" s="5">
        <v>23888775</v>
      </c>
      <c r="AJ551" s="10">
        <f t="shared" si="439"/>
        <v>47777550</v>
      </c>
      <c r="AK551" s="5">
        <v>4863110.8710939996</v>
      </c>
      <c r="AL551" s="10">
        <f t="shared" si="440"/>
        <v>38904886.968751997</v>
      </c>
      <c r="AM551" s="5">
        <f t="shared" si="441"/>
        <v>306.39936</v>
      </c>
      <c r="AN551" s="5">
        <f t="shared" si="442"/>
        <v>13107200</v>
      </c>
      <c r="AO551" s="11">
        <f t="shared" si="443"/>
        <v>1.2280603729391228</v>
      </c>
      <c r="AP551" s="11">
        <f t="shared" si="420"/>
        <v>1.3333333333333333</v>
      </c>
      <c r="AQ551" s="6">
        <f t="shared" si="444"/>
        <v>0</v>
      </c>
      <c r="AR551" s="6">
        <f t="shared" si="445"/>
        <v>1.1026027766921718E-2</v>
      </c>
      <c r="AS551" s="5">
        <f t="shared" si="446"/>
        <v>1.1026027766921718E-2</v>
      </c>
      <c r="AT551" s="5">
        <f t="shared" si="447"/>
        <v>1.1026027766921718E-2</v>
      </c>
      <c r="AU551" s="6">
        <f t="shared" si="448"/>
        <v>0.18692428410548595</v>
      </c>
      <c r="AV551" s="6">
        <f t="shared" si="449"/>
        <v>0.26601813844418509</v>
      </c>
      <c r="AW551" s="6">
        <f t="shared" si="450"/>
        <v>10.194668944229575</v>
      </c>
      <c r="AX551" s="5">
        <f t="shared" si="451"/>
        <v>10.647611366779246</v>
      </c>
      <c r="AY551" s="5">
        <v>1.1412E-2</v>
      </c>
      <c r="AZ551" s="5">
        <v>10.511846799997464</v>
      </c>
      <c r="BA551" s="10">
        <f t="shared" si="452"/>
        <v>4.1866062039957939</v>
      </c>
      <c r="BB551" s="10">
        <f t="shared" si="453"/>
        <v>27.272966679812125</v>
      </c>
      <c r="BC551" s="5">
        <f t="shared" si="454"/>
        <v>3.3821611731360184</v>
      </c>
      <c r="BD551" s="5">
        <f t="shared" si="457"/>
        <v>3.3821611731360184</v>
      </c>
      <c r="BE551" s="5">
        <f t="shared" si="455"/>
        <v>1.2915386740778523</v>
      </c>
    </row>
    <row r="552" spans="5:57">
      <c r="E552" s="3"/>
      <c r="F552" s="3"/>
      <c r="G552" s="5">
        <v>2048</v>
      </c>
      <c r="H552" s="5">
        <v>1602111</v>
      </c>
      <c r="I552" s="5">
        <v>23500731</v>
      </c>
      <c r="J552" s="10">
        <f t="shared" si="422"/>
        <v>47001462</v>
      </c>
      <c r="K552" s="5">
        <v>4961225.9184569996</v>
      </c>
      <c r="L552" s="10">
        <f t="shared" si="423"/>
        <v>39689807.347655997</v>
      </c>
      <c r="M552" s="5">
        <f t="shared" si="424"/>
        <v>314.05099200000001</v>
      </c>
      <c r="N552" s="5">
        <f t="shared" si="425"/>
        <v>13107200</v>
      </c>
      <c r="O552" s="11">
        <f t="shared" si="426"/>
        <v>1.1842199582451693</v>
      </c>
      <c r="P552" s="11">
        <f t="shared" si="421"/>
        <v>1.3333333333333333</v>
      </c>
      <c r="Q552" s="6">
        <f t="shared" si="427"/>
        <v>1.9287860115266792E-3</v>
      </c>
      <c r="R552" s="6">
        <f t="shared" si="428"/>
        <v>6.8387632432391401E-3</v>
      </c>
      <c r="S552" s="5">
        <f t="shared" si="429"/>
        <v>8.767549254765819E-3</v>
      </c>
      <c r="T552" s="5">
        <f t="shared" si="430"/>
        <v>6.8387632432391401E-3</v>
      </c>
      <c r="U552" s="6">
        <f t="shared" si="431"/>
        <v>0</v>
      </c>
      <c r="V552" s="6">
        <f t="shared" si="432"/>
        <v>0.48513364619278304</v>
      </c>
      <c r="W552" s="6">
        <f t="shared" si="433"/>
        <v>5.5936190037746067</v>
      </c>
      <c r="X552" s="5">
        <f t="shared" si="434"/>
        <v>6.0787526499673898</v>
      </c>
      <c r="Y552" s="5">
        <v>6.2430000000000003E-3</v>
      </c>
      <c r="Z552" s="5">
        <v>6.2439648272443504</v>
      </c>
      <c r="AA552" s="10">
        <f t="shared" si="435"/>
        <v>7.5286660259490628</v>
      </c>
      <c r="AB552" s="10">
        <f t="shared" si="436"/>
        <v>50.859916511492543</v>
      </c>
      <c r="AC552" s="5">
        <f t="shared" si="437"/>
        <v>9.5428999397587653</v>
      </c>
      <c r="AD552" s="5">
        <f t="shared" si="456"/>
        <v>40.43807872442445</v>
      </c>
      <c r="AE552" s="5">
        <f t="shared" si="438"/>
        <v>2.6459498387320943</v>
      </c>
      <c r="AG552" s="5">
        <v>1024</v>
      </c>
      <c r="AH552" s="5">
        <v>5824554</v>
      </c>
      <c r="AI552" s="5">
        <v>16256855</v>
      </c>
      <c r="AJ552" s="10">
        <f t="shared" si="439"/>
        <v>32513710</v>
      </c>
      <c r="AK552" s="5">
        <v>6695682.9511719998</v>
      </c>
      <c r="AL552" s="10">
        <f t="shared" si="440"/>
        <v>53565463.609375998</v>
      </c>
      <c r="AM552" s="5">
        <f t="shared" si="441"/>
        <v>311.57333999999997</v>
      </c>
      <c r="AN552" s="5">
        <f t="shared" si="442"/>
        <v>13107200</v>
      </c>
      <c r="AO552" s="11">
        <f t="shared" si="443"/>
        <v>0.60699017256911902</v>
      </c>
      <c r="AP552" s="11">
        <f t="shared" si="420"/>
        <v>1.3333333333333333</v>
      </c>
      <c r="AQ552" s="6">
        <f t="shared" si="444"/>
        <v>0</v>
      </c>
      <c r="AR552" s="6">
        <f t="shared" si="445"/>
        <v>1.5180979437863163E-2</v>
      </c>
      <c r="AS552" s="5">
        <f t="shared" si="446"/>
        <v>1.5180979437863163E-2</v>
      </c>
      <c r="AT552" s="5">
        <f t="shared" si="447"/>
        <v>1.5180979437863163E-2</v>
      </c>
      <c r="AU552" s="6">
        <f t="shared" si="448"/>
        <v>0.12720622897916237</v>
      </c>
      <c r="AV552" s="6">
        <f t="shared" si="449"/>
        <v>0.3662620823371342</v>
      </c>
      <c r="AW552" s="6">
        <f t="shared" si="450"/>
        <v>14.324528261542344</v>
      </c>
      <c r="AX552" s="5">
        <f t="shared" si="451"/>
        <v>14.817996572858641</v>
      </c>
      <c r="AY552" s="5">
        <v>1.6035000000000001E-2</v>
      </c>
      <c r="AZ552" s="5">
        <v>14.78804967857601</v>
      </c>
      <c r="BA552" s="10">
        <f t="shared" si="452"/>
        <v>2.0276713439351419</v>
      </c>
      <c r="BB552" s="10">
        <f t="shared" si="453"/>
        <v>26.724272458684624</v>
      </c>
      <c r="BC552" s="5">
        <f t="shared" si="454"/>
        <v>5.3259779366188811</v>
      </c>
      <c r="BD552" s="5">
        <f t="shared" si="457"/>
        <v>5.3259779366188811</v>
      </c>
      <c r="BE552" s="5">
        <f t="shared" si="455"/>
        <v>0.20250739572518495</v>
      </c>
    </row>
    <row r="553" spans="5:57">
      <c r="E553" s="3"/>
      <c r="F553" s="3"/>
      <c r="G553" s="5">
        <v>1024</v>
      </c>
      <c r="H553" s="5">
        <v>3501776</v>
      </c>
      <c r="I553" s="5">
        <v>20422977</v>
      </c>
      <c r="J553" s="10">
        <f t="shared" si="422"/>
        <v>40845954</v>
      </c>
      <c r="K553" s="5">
        <v>8861692.3378909994</v>
      </c>
      <c r="L553" s="10">
        <f t="shared" si="423"/>
        <v>70893538.703127995</v>
      </c>
      <c r="M553" s="5">
        <f t="shared" si="424"/>
        <v>315.111244</v>
      </c>
      <c r="N553" s="5">
        <f t="shared" si="425"/>
        <v>13107200</v>
      </c>
      <c r="O553" s="11">
        <f t="shared" si="426"/>
        <v>0.5761590512648197</v>
      </c>
      <c r="P553" s="11">
        <f t="shared" si="421"/>
        <v>1.3333333333333333</v>
      </c>
      <c r="Q553" s="6">
        <f t="shared" si="427"/>
        <v>1.6761841302439103E-3</v>
      </c>
      <c r="R553" s="6">
        <f t="shared" si="428"/>
        <v>1.2215330813258178E-2</v>
      </c>
      <c r="S553" s="5">
        <f t="shared" si="429"/>
        <v>1.3891514943502088E-2</v>
      </c>
      <c r="T553" s="5">
        <f t="shared" si="430"/>
        <v>1.2215330813258178E-2</v>
      </c>
      <c r="U553" s="6">
        <f t="shared" si="431"/>
        <v>0</v>
      </c>
      <c r="V553" s="6">
        <f t="shared" si="432"/>
        <v>0.86654088847797961</v>
      </c>
      <c r="W553" s="6">
        <f t="shared" si="433"/>
        <v>10.375477825357992</v>
      </c>
      <c r="X553" s="5">
        <f t="shared" si="434"/>
        <v>11.242018713835972</v>
      </c>
      <c r="Y553" s="5">
        <v>1.158E-2</v>
      </c>
      <c r="Z553" s="5">
        <v>11.2935108</v>
      </c>
      <c r="AA553" s="10">
        <f t="shared" si="435"/>
        <v>3.527284455958549</v>
      </c>
      <c r="AB553" s="10">
        <f t="shared" si="436"/>
        <v>48.976537964164422</v>
      </c>
      <c r="AC553" s="5">
        <f t="shared" si="437"/>
        <v>5.4864491645783913</v>
      </c>
      <c r="AD553" s="5">
        <f t="shared" si="456"/>
        <v>19.961268942159656</v>
      </c>
      <c r="AE553" s="5">
        <f t="shared" si="438"/>
        <v>0.45594401135232848</v>
      </c>
      <c r="AG553" s="5">
        <v>2048</v>
      </c>
      <c r="AH553" s="5">
        <v>1602111</v>
      </c>
      <c r="AI553" s="5">
        <v>23500731</v>
      </c>
      <c r="AJ553" s="10">
        <f t="shared" si="439"/>
        <v>47001462</v>
      </c>
      <c r="AK553" s="5">
        <v>4960412.5561520001</v>
      </c>
      <c r="AL553" s="10">
        <f t="shared" si="440"/>
        <v>39683300.449216001</v>
      </c>
      <c r="AM553" s="5">
        <f t="shared" si="441"/>
        <v>314.05099200000001</v>
      </c>
      <c r="AN553" s="5">
        <f t="shared" si="442"/>
        <v>13107200</v>
      </c>
      <c r="AO553" s="11">
        <f t="shared" si="443"/>
        <v>1.1844141356173055</v>
      </c>
      <c r="AP553" s="11">
        <f t="shared" si="420"/>
        <v>1.3333333333333333</v>
      </c>
      <c r="AQ553" s="6">
        <f t="shared" si="444"/>
        <v>0</v>
      </c>
      <c r="AR553" s="6">
        <f t="shared" si="445"/>
        <v>1.1246637806391461E-2</v>
      </c>
      <c r="AS553" s="5">
        <f t="shared" si="446"/>
        <v>1.1246637806391461E-2</v>
      </c>
      <c r="AT553" s="5">
        <f t="shared" si="447"/>
        <v>1.1246637806391461E-2</v>
      </c>
      <c r="AU553" s="6">
        <f t="shared" si="448"/>
        <v>0.18388792720139902</v>
      </c>
      <c r="AV553" s="6">
        <f t="shared" si="449"/>
        <v>0.27134066014124619</v>
      </c>
      <c r="AW553" s="6">
        <f t="shared" si="450"/>
        <v>5.4591326601986445</v>
      </c>
      <c r="AX553" s="5">
        <f t="shared" si="451"/>
        <v>5.9143612475412901</v>
      </c>
      <c r="AY553" s="5">
        <v>6.1110000000000001E-3</v>
      </c>
      <c r="AZ553" s="5">
        <v>6.14594380910202</v>
      </c>
      <c r="BA553" s="10">
        <f t="shared" si="452"/>
        <v>7.691288168875797</v>
      </c>
      <c r="BB553" s="10">
        <f t="shared" si="453"/>
        <v>51.949992406108329</v>
      </c>
      <c r="BC553" s="5">
        <f t="shared" si="454"/>
        <v>84.039237545270183</v>
      </c>
      <c r="BD553" s="5">
        <f t="shared" si="457"/>
        <v>84.039237545270183</v>
      </c>
      <c r="BE553" s="5">
        <f t="shared" si="455"/>
        <v>3.7680553020637895</v>
      </c>
    </row>
    <row r="554" spans="5:57">
      <c r="E554" s="3"/>
      <c r="F554" s="3"/>
      <c r="G554" s="5">
        <v>1024</v>
      </c>
      <c r="H554" s="5">
        <v>7733822</v>
      </c>
      <c r="I554" s="5">
        <v>13407835</v>
      </c>
      <c r="J554" s="10">
        <f t="shared" si="422"/>
        <v>26815670</v>
      </c>
      <c r="K554" s="5">
        <v>6012265.4091800004</v>
      </c>
      <c r="L554" s="10">
        <f t="shared" si="423"/>
        <v>48098123.273440003</v>
      </c>
      <c r="M554" s="5">
        <f t="shared" si="424"/>
        <v>315.57046000000003</v>
      </c>
      <c r="N554" s="5">
        <f t="shared" si="425"/>
        <v>13107200</v>
      </c>
      <c r="O554" s="11">
        <f t="shared" si="426"/>
        <v>0.5575200896623701</v>
      </c>
      <c r="P554" s="11"/>
      <c r="Q554" s="6">
        <f t="shared" si="427"/>
        <v>1.1004272417252812E-3</v>
      </c>
      <c r="R554" s="6">
        <f t="shared" si="428"/>
        <v>8.2875604466901651E-3</v>
      </c>
      <c r="S554" s="5">
        <f t="shared" si="429"/>
        <v>9.3879876884154466E-3</v>
      </c>
      <c r="T554" s="5">
        <f t="shared" si="430"/>
        <v>8.2875604466901651E-3</v>
      </c>
      <c r="U554" s="6">
        <f t="shared" si="431"/>
        <v>0</v>
      </c>
      <c r="V554" s="6">
        <f t="shared" si="432"/>
        <v>0.58790957875616823</v>
      </c>
      <c r="W554" s="6">
        <f t="shared" si="433"/>
        <v>8.9248820913981817</v>
      </c>
      <c r="X554" s="5">
        <f t="shared" si="434"/>
        <v>9.5127916701543498</v>
      </c>
      <c r="Y554" s="5">
        <v>9.9609999999999994E-3</v>
      </c>
      <c r="Z554" s="5">
        <v>9.7595387749999993</v>
      </c>
      <c r="AA554" s="10">
        <f t="shared" si="435"/>
        <v>2.6920660576247366</v>
      </c>
      <c r="AB554" s="10">
        <f t="shared" si="436"/>
        <v>38.629152312771815</v>
      </c>
      <c r="AC554" s="5">
        <f t="shared" si="437"/>
        <v>16.799915202387655</v>
      </c>
      <c r="AD554" s="5">
        <f t="shared" si="456"/>
        <v>5.752558092405911</v>
      </c>
      <c r="AE554" s="5">
        <f t="shared" si="438"/>
        <v>2.5282660434498818</v>
      </c>
      <c r="AG554" s="5">
        <v>1024</v>
      </c>
      <c r="AH554" s="5">
        <v>3501776</v>
      </c>
      <c r="AI554" s="5">
        <v>20422977</v>
      </c>
      <c r="AJ554" s="10">
        <f t="shared" si="439"/>
        <v>40845954</v>
      </c>
      <c r="AK554" s="5">
        <v>8838645.265625</v>
      </c>
      <c r="AL554" s="10">
        <f t="shared" si="440"/>
        <v>70709162.125</v>
      </c>
      <c r="AM554" s="5">
        <f t="shared" si="441"/>
        <v>315.111244</v>
      </c>
      <c r="AN554" s="5">
        <f t="shared" si="442"/>
        <v>13107200</v>
      </c>
      <c r="AO554" s="11">
        <f t="shared" si="443"/>
        <v>0.57766140585561354</v>
      </c>
      <c r="AP554" s="11">
        <f t="shared" si="420"/>
        <v>1.3333333333333333</v>
      </c>
      <c r="AQ554" s="6">
        <f t="shared" si="444"/>
        <v>0</v>
      </c>
      <c r="AR554" s="6">
        <f t="shared" si="445"/>
        <v>2.0039672280560004E-2</v>
      </c>
      <c r="AS554" s="5">
        <f t="shared" si="446"/>
        <v>2.0039672280560004E-2</v>
      </c>
      <c r="AT554" s="5">
        <f t="shared" si="447"/>
        <v>2.0039672280560004E-2</v>
      </c>
      <c r="AU554" s="6">
        <f t="shared" si="448"/>
        <v>0.15980519532825793</v>
      </c>
      <c r="AV554" s="6">
        <f t="shared" si="449"/>
        <v>0.48348475333056518</v>
      </c>
      <c r="AW554" s="6">
        <f t="shared" si="450"/>
        <v>10.535920568545707</v>
      </c>
      <c r="AX554" s="5">
        <f t="shared" si="451"/>
        <v>11.179210517204531</v>
      </c>
      <c r="AY554" s="5">
        <v>1.1794000000000001E-2</v>
      </c>
      <c r="AZ554" s="5">
        <v>11.55847382</v>
      </c>
      <c r="BA554" s="10">
        <f t="shared" si="452"/>
        <v>3.4632825165338308</v>
      </c>
      <c r="BB554" s="10">
        <f t="shared" si="453"/>
        <v>47.962802865863999</v>
      </c>
      <c r="BC554" s="5">
        <f t="shared" si="454"/>
        <v>69.914128205528257</v>
      </c>
      <c r="BD554" s="5">
        <f t="shared" si="457"/>
        <v>69.914128205528257</v>
      </c>
      <c r="BE554" s="5">
        <f t="shared" si="455"/>
        <v>3.2812576184514697</v>
      </c>
    </row>
    <row r="555" spans="5:57">
      <c r="E555" s="3"/>
      <c r="F555" s="3"/>
      <c r="G555" s="5">
        <v>1024</v>
      </c>
      <c r="H555" s="5">
        <v>3712815</v>
      </c>
      <c r="I555" s="5">
        <v>21167989</v>
      </c>
      <c r="J555" s="10">
        <f t="shared" si="422"/>
        <v>42335978</v>
      </c>
      <c r="K555" s="5">
        <v>6461001.9472660003</v>
      </c>
      <c r="L555" s="10">
        <f t="shared" si="423"/>
        <v>51688015.578128003</v>
      </c>
      <c r="M555" s="5">
        <f t="shared" si="424"/>
        <v>328.27216800000002</v>
      </c>
      <c r="N555" s="5">
        <f t="shared" si="425"/>
        <v>13107200</v>
      </c>
      <c r="O555" s="11">
        <f t="shared" si="426"/>
        <v>0.81906758320036266</v>
      </c>
      <c r="P555" s="11">
        <f t="shared" ref="P555:P586" si="458">4/3</f>
        <v>1.3333333333333333</v>
      </c>
      <c r="Q555" s="6">
        <f t="shared" si="427"/>
        <v>1.7373298334996735E-3</v>
      </c>
      <c r="R555" s="6">
        <f t="shared" si="428"/>
        <v>8.9061178341181806E-3</v>
      </c>
      <c r="S555" s="5">
        <f t="shared" si="429"/>
        <v>1.0643447667617854E-2</v>
      </c>
      <c r="T555" s="5">
        <f t="shared" si="430"/>
        <v>8.9061178341181806E-3</v>
      </c>
      <c r="U555" s="6">
        <f t="shared" si="431"/>
        <v>0</v>
      </c>
      <c r="V555" s="6">
        <f t="shared" si="432"/>
        <v>0.63178929648716287</v>
      </c>
      <c r="W555" s="6">
        <f t="shared" si="433"/>
        <v>9.8817914452394895</v>
      </c>
      <c r="X555" s="5">
        <f t="shared" si="434"/>
        <v>10.513580741726653</v>
      </c>
      <c r="Y555" s="5">
        <v>1.1029000000000001E-2</v>
      </c>
      <c r="Z555" s="5">
        <v>10.730359188886439</v>
      </c>
      <c r="AA555" s="10">
        <f t="shared" si="435"/>
        <v>3.8386053132650284</v>
      </c>
      <c r="AB555" s="10">
        <f t="shared" si="436"/>
        <v>37.492440350441925</v>
      </c>
      <c r="AC555" s="5">
        <f t="shared" si="437"/>
        <v>19.248183569515096</v>
      </c>
      <c r="AD555" s="5">
        <f t="shared" si="456"/>
        <v>3.4958049903177706</v>
      </c>
      <c r="AE555" s="5">
        <f t="shared" si="438"/>
        <v>2.0202347688817932</v>
      </c>
      <c r="AG555" s="5">
        <v>1024</v>
      </c>
      <c r="AH555" s="5">
        <v>7733822</v>
      </c>
      <c r="AI555" s="5">
        <v>13407835</v>
      </c>
      <c r="AJ555" s="10">
        <f t="shared" si="439"/>
        <v>26815670</v>
      </c>
      <c r="AK555" s="5">
        <v>6009999.1044920003</v>
      </c>
      <c r="AL555" s="10">
        <f t="shared" si="440"/>
        <v>48079992.835936002</v>
      </c>
      <c r="AM555" s="5">
        <f t="shared" si="441"/>
        <v>315.57046000000003</v>
      </c>
      <c r="AN555" s="5">
        <f t="shared" si="442"/>
        <v>13107200</v>
      </c>
      <c r="AO555" s="11">
        <f t="shared" si="443"/>
        <v>0.55773032436804781</v>
      </c>
      <c r="AP555" s="11">
        <f t="shared" si="420"/>
        <v>1.3333333333333333</v>
      </c>
      <c r="AQ555" s="6">
        <f t="shared" si="444"/>
        <v>0</v>
      </c>
      <c r="AR555" s="6">
        <f t="shared" si="445"/>
        <v>1.3626343047037345E-2</v>
      </c>
      <c r="AS555" s="5">
        <f t="shared" si="446"/>
        <v>1.3626343047037345E-2</v>
      </c>
      <c r="AT555" s="5">
        <f t="shared" si="447"/>
        <v>1.3626343047037345E-2</v>
      </c>
      <c r="AU555" s="6">
        <f t="shared" si="448"/>
        <v>0.10491328914017058</v>
      </c>
      <c r="AV555" s="6">
        <f t="shared" si="449"/>
        <v>0.32875433363675793</v>
      </c>
      <c r="AW555" s="6">
        <f t="shared" si="450"/>
        <v>9.3558331451907062</v>
      </c>
      <c r="AX555" s="5">
        <f t="shared" si="451"/>
        <v>9.7895007679676347</v>
      </c>
      <c r="AY555" s="5">
        <v>1.0473E-2</v>
      </c>
      <c r="AZ555" s="5">
        <v>10.308312075</v>
      </c>
      <c r="BA555" s="10">
        <f t="shared" si="452"/>
        <v>2.5604573665616344</v>
      </c>
      <c r="BB555" s="10">
        <f t="shared" si="453"/>
        <v>36.726815877732079</v>
      </c>
      <c r="BC555" s="5">
        <f t="shared" si="454"/>
        <v>30.109262360711792</v>
      </c>
      <c r="BD555" s="5">
        <f t="shared" si="457"/>
        <v>30.109262360711792</v>
      </c>
      <c r="BE555" s="5">
        <f t="shared" si="455"/>
        <v>5.0329414093952449</v>
      </c>
    </row>
    <row r="556" spans="5:57">
      <c r="E556" s="3"/>
      <c r="F556" s="3"/>
      <c r="G556" s="5">
        <v>1024</v>
      </c>
      <c r="H556" s="5">
        <v>343791</v>
      </c>
      <c r="I556" s="5">
        <v>26837113</v>
      </c>
      <c r="J556" s="10">
        <f t="shared" si="422"/>
        <v>53674226</v>
      </c>
      <c r="K556" s="5">
        <v>5248528.4199219998</v>
      </c>
      <c r="L556" s="10">
        <f t="shared" si="423"/>
        <v>41988227.359375998</v>
      </c>
      <c r="M556" s="5">
        <f t="shared" si="424"/>
        <v>328.921176</v>
      </c>
      <c r="N556" s="5">
        <f t="shared" si="425"/>
        <v>13107200</v>
      </c>
      <c r="O556" s="11">
        <f t="shared" si="426"/>
        <v>1.2783160751370588</v>
      </c>
      <c r="P556" s="11">
        <f t="shared" si="458"/>
        <v>1.3333333333333333</v>
      </c>
      <c r="Q556" s="6">
        <f t="shared" si="427"/>
        <v>2.2026143843849278E-3</v>
      </c>
      <c r="R556" s="6">
        <f t="shared" si="428"/>
        <v>7.2347931396806583E-3</v>
      </c>
      <c r="S556" s="5">
        <f t="shared" si="429"/>
        <v>9.4374075240655862E-3</v>
      </c>
      <c r="T556" s="5">
        <f t="shared" si="430"/>
        <v>7.2347931396806583E-3</v>
      </c>
      <c r="U556" s="6">
        <f t="shared" si="431"/>
        <v>0</v>
      </c>
      <c r="V556" s="6">
        <f t="shared" si="432"/>
        <v>0.5132275311290635</v>
      </c>
      <c r="W556" s="6">
        <f t="shared" si="433"/>
        <v>10.258104112480455</v>
      </c>
      <c r="X556" s="5">
        <f t="shared" si="434"/>
        <v>10.771331643609518</v>
      </c>
      <c r="Y556" s="5">
        <v>1.1449000000000001E-2</v>
      </c>
      <c r="Z556" s="5">
        <v>10.9292154</v>
      </c>
      <c r="AA556" s="10">
        <f t="shared" si="435"/>
        <v>4.6881147698488954</v>
      </c>
      <c r="AB556" s="10">
        <f t="shared" si="436"/>
        <v>29.339315125775872</v>
      </c>
      <c r="AC556" s="5">
        <f t="shared" si="437"/>
        <v>36.808514807575705</v>
      </c>
      <c r="AD556" s="5">
        <f t="shared" si="456"/>
        <v>17.570027739841162</v>
      </c>
      <c r="AE556" s="5">
        <f t="shared" si="438"/>
        <v>1.444602843041072</v>
      </c>
      <c r="AG556" s="5">
        <v>1024</v>
      </c>
      <c r="AH556" s="5">
        <v>3712815</v>
      </c>
      <c r="AI556" s="5">
        <v>21167989</v>
      </c>
      <c r="AJ556" s="10">
        <f t="shared" si="439"/>
        <v>42335978</v>
      </c>
      <c r="AK556" s="5">
        <v>6457651.1777339997</v>
      </c>
      <c r="AL556" s="10">
        <f t="shared" si="440"/>
        <v>51661209.421871997</v>
      </c>
      <c r="AM556" s="5">
        <f t="shared" si="441"/>
        <v>328.27216800000002</v>
      </c>
      <c r="AN556" s="5">
        <f t="shared" si="442"/>
        <v>13107200</v>
      </c>
      <c r="AO556" s="11">
        <f t="shared" si="443"/>
        <v>0.81949258396718949</v>
      </c>
      <c r="AP556" s="11">
        <f t="shared" si="420"/>
        <v>1.3333333333333333</v>
      </c>
      <c r="AQ556" s="6">
        <f t="shared" si="444"/>
        <v>0</v>
      </c>
      <c r="AR556" s="6">
        <f t="shared" si="445"/>
        <v>1.4641295064443439E-2</v>
      </c>
      <c r="AS556" s="5">
        <f t="shared" si="446"/>
        <v>1.4641295064443439E-2</v>
      </c>
      <c r="AT556" s="5">
        <f t="shared" si="447"/>
        <v>1.4641295064443439E-2</v>
      </c>
      <c r="AU556" s="6">
        <f t="shared" si="448"/>
        <v>0.16563474643542003</v>
      </c>
      <c r="AV556" s="6">
        <f t="shared" si="449"/>
        <v>0.3532414519342949</v>
      </c>
      <c r="AW556" s="6">
        <f t="shared" si="450"/>
        <v>10.084789494515219</v>
      </c>
      <c r="AX556" s="5">
        <f t="shared" si="451"/>
        <v>10.603665692884935</v>
      </c>
      <c r="AY556" s="5">
        <v>1.1289E-2</v>
      </c>
      <c r="AZ556" s="5">
        <v>11.01083904</v>
      </c>
      <c r="BA556" s="10">
        <f t="shared" si="452"/>
        <v>3.7501973602622019</v>
      </c>
      <c r="BB556" s="10">
        <f t="shared" si="453"/>
        <v>36.609945555405794</v>
      </c>
      <c r="BC556" s="5">
        <f t="shared" si="454"/>
        <v>29.695234869726622</v>
      </c>
      <c r="BD556" s="5">
        <f t="shared" si="457"/>
        <v>29.695234869726622</v>
      </c>
      <c r="BE556" s="5">
        <f t="shared" si="455"/>
        <v>3.6979320616339315</v>
      </c>
    </row>
    <row r="557" spans="5:57">
      <c r="E557" s="3"/>
      <c r="F557" s="3"/>
      <c r="G557" s="5">
        <v>2048</v>
      </c>
      <c r="H557" s="5">
        <v>4690002</v>
      </c>
      <c r="I557" s="5">
        <v>20316253</v>
      </c>
      <c r="J557" s="10">
        <f t="shared" si="422"/>
        <v>40632506</v>
      </c>
      <c r="K557" s="5">
        <v>5468544.5546880001</v>
      </c>
      <c r="L557" s="10">
        <f t="shared" si="423"/>
        <v>43748356.437504001</v>
      </c>
      <c r="M557" s="5">
        <f t="shared" si="424"/>
        <v>337.59507600000001</v>
      </c>
      <c r="N557" s="5">
        <f t="shared" si="425"/>
        <v>13107200</v>
      </c>
      <c r="O557" s="11">
        <f t="shared" si="426"/>
        <v>0.92877788581714837</v>
      </c>
      <c r="P557" s="11">
        <f t="shared" si="458"/>
        <v>1.3333333333333333</v>
      </c>
      <c r="Q557" s="6">
        <f t="shared" si="427"/>
        <v>1.667424923634798E-3</v>
      </c>
      <c r="R557" s="6">
        <f t="shared" si="428"/>
        <v>7.5380726677827031E-3</v>
      </c>
      <c r="S557" s="5">
        <f t="shared" si="429"/>
        <v>9.2054975914175018E-3</v>
      </c>
      <c r="T557" s="5">
        <f t="shared" si="430"/>
        <v>7.5380726677827031E-3</v>
      </c>
      <c r="U557" s="6">
        <f t="shared" si="431"/>
        <v>0</v>
      </c>
      <c r="V557" s="6">
        <f t="shared" si="432"/>
        <v>0.534741816395369</v>
      </c>
      <c r="W557" s="6">
        <f t="shared" si="433"/>
        <v>6.6499824196724537</v>
      </c>
      <c r="X557" s="5">
        <f t="shared" si="434"/>
        <v>7.1847242360678223</v>
      </c>
      <c r="Y557" s="5">
        <v>7.4219999999999998E-3</v>
      </c>
      <c r="Z557" s="5">
        <v>7.4059570615350365</v>
      </c>
      <c r="AA557" s="10">
        <f t="shared" si="435"/>
        <v>5.4746033414174082</v>
      </c>
      <c r="AB557" s="10">
        <f t="shared" si="436"/>
        <v>47.155328954464025</v>
      </c>
      <c r="AC557" s="5">
        <f t="shared" si="437"/>
        <v>1.5639001318068353</v>
      </c>
      <c r="AD557" s="5">
        <f t="shared" si="456"/>
        <v>24.029878623248475</v>
      </c>
      <c r="AE557" s="5">
        <f t="shared" si="438"/>
        <v>2.9872280331768382</v>
      </c>
      <c r="AG557" s="5">
        <v>1024</v>
      </c>
      <c r="AH557" s="5">
        <v>343791</v>
      </c>
      <c r="AI557" s="5">
        <v>26837113</v>
      </c>
      <c r="AJ557" s="10">
        <f t="shared" si="439"/>
        <v>53674226</v>
      </c>
      <c r="AK557" s="5">
        <v>5246749.0869140001</v>
      </c>
      <c r="AL557" s="10">
        <f t="shared" si="440"/>
        <v>41973992.695312001</v>
      </c>
      <c r="AM557" s="5">
        <f t="shared" si="441"/>
        <v>328.921176</v>
      </c>
      <c r="AN557" s="5">
        <f t="shared" si="442"/>
        <v>13107200</v>
      </c>
      <c r="AO557" s="11">
        <f t="shared" si="443"/>
        <v>1.2787495911961404</v>
      </c>
      <c r="AP557" s="11">
        <f t="shared" si="420"/>
        <v>1.3333333333333333</v>
      </c>
      <c r="AQ557" s="6">
        <f t="shared" si="444"/>
        <v>0</v>
      </c>
      <c r="AR557" s="6">
        <f t="shared" si="445"/>
        <v>1.1895842527927167E-2</v>
      </c>
      <c r="AS557" s="5">
        <f t="shared" si="446"/>
        <v>1.1895842527927167E-2</v>
      </c>
      <c r="AT557" s="5">
        <f t="shared" si="447"/>
        <v>1.1895842527927167E-2</v>
      </c>
      <c r="AU557" s="6">
        <f t="shared" si="448"/>
        <v>0.20999436492591311</v>
      </c>
      <c r="AV557" s="6">
        <f t="shared" si="449"/>
        <v>0.28700362010677505</v>
      </c>
      <c r="AW557" s="6">
        <f t="shared" si="450"/>
        <v>12.536083884890784</v>
      </c>
      <c r="AX557" s="5">
        <f t="shared" si="451"/>
        <v>13.033081869923473</v>
      </c>
      <c r="AY557" s="5">
        <v>1.4033E-2</v>
      </c>
      <c r="AZ557" s="5">
        <v>13.083784491661989</v>
      </c>
      <c r="BA557" s="10">
        <f t="shared" si="452"/>
        <v>3.824857550060571</v>
      </c>
      <c r="BB557" s="10">
        <f t="shared" si="453"/>
        <v>23.928735235694148</v>
      </c>
      <c r="BC557" s="5">
        <f t="shared" si="454"/>
        <v>15.229512378485232</v>
      </c>
      <c r="BD557" s="5">
        <f t="shared" si="457"/>
        <v>15.229512378485232</v>
      </c>
      <c r="BE557" s="5">
        <f t="shared" si="455"/>
        <v>0.38752259922064375</v>
      </c>
    </row>
    <row r="558" spans="5:57">
      <c r="E558" s="3"/>
      <c r="F558" s="3"/>
      <c r="G558" s="5">
        <v>2048</v>
      </c>
      <c r="H558" s="5">
        <v>377002</v>
      </c>
      <c r="I558" s="5">
        <v>27689972</v>
      </c>
      <c r="J558" s="10">
        <f t="shared" si="422"/>
        <v>55379944</v>
      </c>
      <c r="K558" s="5">
        <v>5333144.5087890001</v>
      </c>
      <c r="L558" s="10">
        <f t="shared" si="423"/>
        <v>42665156.070312001</v>
      </c>
      <c r="M558" s="5">
        <f t="shared" si="424"/>
        <v>339.819704</v>
      </c>
      <c r="N558" s="5">
        <f t="shared" si="425"/>
        <v>13107200</v>
      </c>
      <c r="O558" s="11">
        <f t="shared" si="426"/>
        <v>1.2980133931476561</v>
      </c>
      <c r="P558" s="11">
        <f t="shared" si="458"/>
        <v>1.3333333333333333</v>
      </c>
      <c r="Q558" s="6">
        <f t="shared" si="427"/>
        <v>2.2726114627313262E-3</v>
      </c>
      <c r="R558" s="6">
        <f t="shared" si="428"/>
        <v>7.3514315286275318E-3</v>
      </c>
      <c r="S558" s="5">
        <f t="shared" si="429"/>
        <v>9.6240429913588589E-3</v>
      </c>
      <c r="T558" s="5">
        <f t="shared" si="430"/>
        <v>7.3514315286275318E-3</v>
      </c>
      <c r="U558" s="6">
        <f t="shared" si="431"/>
        <v>0</v>
      </c>
      <c r="V558" s="6">
        <f t="shared" si="432"/>
        <v>0.52150171827420111</v>
      </c>
      <c r="W558" s="6">
        <f t="shared" si="433"/>
        <v>5.5712194402483579</v>
      </c>
      <c r="X558" s="5">
        <f t="shared" si="434"/>
        <v>6.0927211585225587</v>
      </c>
      <c r="Y558" s="5">
        <v>6.2179999999999996E-3</v>
      </c>
      <c r="Z558" s="5">
        <v>6.0881568545443239</v>
      </c>
      <c r="AA558" s="10">
        <f t="shared" si="435"/>
        <v>8.9063917658411071</v>
      </c>
      <c r="AB558" s="10">
        <f t="shared" si="436"/>
        <v>54.892449109439696</v>
      </c>
      <c r="AC558" s="5">
        <f t="shared" si="437"/>
        <v>18.228233011057128</v>
      </c>
      <c r="AD558" s="5">
        <f t="shared" si="456"/>
        <v>54.777146853632352</v>
      </c>
      <c r="AE558" s="5">
        <f t="shared" si="438"/>
        <v>7.497020998773922E-2</v>
      </c>
      <c r="AG558" s="5">
        <v>512</v>
      </c>
      <c r="AH558" s="5">
        <v>4690002</v>
      </c>
      <c r="AI558" s="5">
        <v>20316253</v>
      </c>
      <c r="AJ558" s="10">
        <f t="shared" si="439"/>
        <v>40632506</v>
      </c>
      <c r="AK558" s="5">
        <v>5465768.609375</v>
      </c>
      <c r="AL558" s="10">
        <f t="shared" si="440"/>
        <v>43726148.875</v>
      </c>
      <c r="AM558" s="5">
        <f t="shared" si="441"/>
        <v>337.59507600000001</v>
      </c>
      <c r="AN558" s="5">
        <f t="shared" si="442"/>
        <v>13107200</v>
      </c>
      <c r="AO558" s="11">
        <f t="shared" si="443"/>
        <v>0.92924959195826273</v>
      </c>
      <c r="AP558" s="11">
        <f t="shared" si="420"/>
        <v>1.3333333333333333</v>
      </c>
      <c r="AQ558" s="6">
        <f t="shared" si="444"/>
        <v>0</v>
      </c>
      <c r="AR558" s="6">
        <f t="shared" si="445"/>
        <v>1.2392420829381698E-2</v>
      </c>
      <c r="AS558" s="5">
        <f t="shared" si="446"/>
        <v>1.2392420829381698E-2</v>
      </c>
      <c r="AT558" s="5">
        <f t="shared" si="447"/>
        <v>1.2392420829381698E-2</v>
      </c>
      <c r="AU558" s="6">
        <f t="shared" si="448"/>
        <v>0.15897010406481418</v>
      </c>
      <c r="AV558" s="6">
        <f t="shared" si="449"/>
        <v>0.29898425702671899</v>
      </c>
      <c r="AW558" s="6">
        <f t="shared" si="450"/>
        <v>20.130272519213918</v>
      </c>
      <c r="AX558" s="5">
        <f t="shared" si="451"/>
        <v>20.588226880305452</v>
      </c>
      <c r="AY558" s="5">
        <v>2.2533999999999998E-2</v>
      </c>
      <c r="AZ558" s="5">
        <v>19.565020311101094</v>
      </c>
      <c r="BA558" s="10">
        <f t="shared" si="452"/>
        <v>1.8031643738350938</v>
      </c>
      <c r="BB558" s="10">
        <f t="shared" si="453"/>
        <v>15.523617245051922</v>
      </c>
      <c r="BC558" s="5">
        <f t="shared" si="454"/>
        <v>45.005676624737291</v>
      </c>
      <c r="BD558" s="5">
        <f t="shared" si="457"/>
        <v>45.005676624737291</v>
      </c>
      <c r="BE558" s="5">
        <f t="shared" si="455"/>
        <v>5.2297751442854175</v>
      </c>
    </row>
    <row r="559" spans="5:57">
      <c r="E559" s="3"/>
      <c r="F559" s="3"/>
      <c r="G559" s="5">
        <v>1024</v>
      </c>
      <c r="H559" s="5">
        <v>3799275</v>
      </c>
      <c r="I559" s="5">
        <v>22110421</v>
      </c>
      <c r="J559" s="10">
        <f t="shared" si="422"/>
        <v>44220842</v>
      </c>
      <c r="K559" s="5">
        <v>9947355.6884770002</v>
      </c>
      <c r="L559" s="10">
        <f t="shared" si="423"/>
        <v>79578845.507816002</v>
      </c>
      <c r="M559" s="5">
        <f t="shared" si="424"/>
        <v>341.31055199999997</v>
      </c>
      <c r="N559" s="5">
        <f t="shared" si="425"/>
        <v>13107200</v>
      </c>
      <c r="O559" s="11">
        <f t="shared" si="426"/>
        <v>0.5556858951372543</v>
      </c>
      <c r="P559" s="11">
        <f t="shared" si="458"/>
        <v>1.3333333333333333</v>
      </c>
      <c r="Q559" s="6">
        <f t="shared" si="427"/>
        <v>1.8146784767574134E-3</v>
      </c>
      <c r="R559" s="6">
        <f t="shared" si="428"/>
        <v>1.3711855006784226E-2</v>
      </c>
      <c r="S559" s="5">
        <f t="shared" si="429"/>
        <v>1.5526533483541639E-2</v>
      </c>
      <c r="T559" s="5">
        <f t="shared" si="430"/>
        <v>1.3711855006784226E-2</v>
      </c>
      <c r="U559" s="6">
        <f t="shared" si="431"/>
        <v>0</v>
      </c>
      <c r="V559" s="6">
        <f t="shared" si="432"/>
        <v>0.97270251636278027</v>
      </c>
      <c r="W559" s="6">
        <f t="shared" si="433"/>
        <v>11.585054255775374</v>
      </c>
      <c r="X559" s="5">
        <f t="shared" si="434"/>
        <v>12.557756772138154</v>
      </c>
      <c r="Y559" s="5">
        <v>1.2930000000000001E-2</v>
      </c>
      <c r="Z559" s="5">
        <v>12.549152727266851</v>
      </c>
      <c r="AA559" s="10">
        <f t="shared" si="435"/>
        <v>3.4200187161639595</v>
      </c>
      <c r="AB559" s="10">
        <f t="shared" si="436"/>
        <v>49.23671802494416</v>
      </c>
      <c r="AC559" s="5">
        <f t="shared" si="437"/>
        <v>6.0468291321285816</v>
      </c>
      <c r="AD559" s="5">
        <f t="shared" si="456"/>
        <v>20.081465456625203</v>
      </c>
      <c r="AE559" s="5">
        <f t="shared" si="438"/>
        <v>6.8562755257637997E-2</v>
      </c>
      <c r="AG559" s="5">
        <v>1024</v>
      </c>
      <c r="AH559" s="5">
        <v>377002</v>
      </c>
      <c r="AI559" s="5">
        <v>27689972</v>
      </c>
      <c r="AJ559" s="10">
        <f t="shared" si="439"/>
        <v>55379944</v>
      </c>
      <c r="AK559" s="5">
        <v>5334260.8955079997</v>
      </c>
      <c r="AL559" s="10">
        <f t="shared" si="440"/>
        <v>42674087.164063998</v>
      </c>
      <c r="AM559" s="5">
        <f t="shared" si="441"/>
        <v>339.819704</v>
      </c>
      <c r="AN559" s="5">
        <f t="shared" si="442"/>
        <v>13107200</v>
      </c>
      <c r="AO559" s="11">
        <f t="shared" si="443"/>
        <v>1.2977417369723061</v>
      </c>
      <c r="AP559" s="11">
        <f t="shared" si="420"/>
        <v>1.3333333333333333</v>
      </c>
      <c r="AQ559" s="6">
        <f t="shared" si="444"/>
        <v>0</v>
      </c>
      <c r="AR559" s="6">
        <f t="shared" si="445"/>
        <v>1.2094256188867189E-2</v>
      </c>
      <c r="AS559" s="5">
        <f t="shared" si="446"/>
        <v>1.2094256188867189E-2</v>
      </c>
      <c r="AT559" s="5">
        <f t="shared" si="447"/>
        <v>1.2094256188867189E-2</v>
      </c>
      <c r="AU559" s="6">
        <f t="shared" si="448"/>
        <v>0.21666779451859508</v>
      </c>
      <c r="AV559" s="6">
        <f t="shared" si="449"/>
        <v>0.29179062353547186</v>
      </c>
      <c r="AW559" s="6">
        <f t="shared" si="450"/>
        <v>12.342231522386593</v>
      </c>
      <c r="AX559" s="5">
        <f t="shared" si="451"/>
        <v>12.85068994044066</v>
      </c>
      <c r="AY559" s="5">
        <v>1.3816E-2</v>
      </c>
      <c r="AZ559" s="5">
        <v>12.401702133328728</v>
      </c>
      <c r="BA559" s="10">
        <f t="shared" si="452"/>
        <v>4.0083920092646208</v>
      </c>
      <c r="BB559" s="10">
        <f t="shared" si="453"/>
        <v>24.709952034779384</v>
      </c>
      <c r="BC559" s="5">
        <f t="shared" si="454"/>
        <v>12.461955784111259</v>
      </c>
      <c r="BD559" s="5">
        <f t="shared" si="457"/>
        <v>12.461955784111259</v>
      </c>
      <c r="BE559" s="5">
        <f t="shared" si="455"/>
        <v>3.6203724479505732</v>
      </c>
    </row>
    <row r="560" spans="5:57">
      <c r="E560" s="3"/>
      <c r="F560" s="3"/>
      <c r="G560" s="5">
        <v>2048</v>
      </c>
      <c r="H560" s="5">
        <v>72000</v>
      </c>
      <c r="I560" s="5">
        <v>28715634</v>
      </c>
      <c r="J560" s="10">
        <f t="shared" si="422"/>
        <v>57431268</v>
      </c>
      <c r="K560" s="5">
        <v>5440546.8608400002</v>
      </c>
      <c r="L560" s="10">
        <f t="shared" si="423"/>
        <v>43524374.886720002</v>
      </c>
      <c r="M560" s="5">
        <f t="shared" si="424"/>
        <v>346.02760799999999</v>
      </c>
      <c r="N560" s="5">
        <f t="shared" si="425"/>
        <v>13107200</v>
      </c>
      <c r="O560" s="11">
        <f t="shared" si="426"/>
        <v>1.3195196519071253</v>
      </c>
      <c r="P560" s="11">
        <f t="shared" si="458"/>
        <v>1.3333333333333333</v>
      </c>
      <c r="Q560" s="6">
        <f t="shared" si="427"/>
        <v>2.3567910790230268E-3</v>
      </c>
      <c r="R560" s="6">
        <f t="shared" si="428"/>
        <v>7.4994794646651326E-3</v>
      </c>
      <c r="S560" s="5">
        <f t="shared" si="429"/>
        <v>9.856270543688159E-3</v>
      </c>
      <c r="T560" s="5">
        <f t="shared" si="430"/>
        <v>7.4994794646651326E-3</v>
      </c>
      <c r="U560" s="6">
        <f t="shared" si="431"/>
        <v>0</v>
      </c>
      <c r="V560" s="6">
        <f t="shared" si="432"/>
        <v>0.5320040609444554</v>
      </c>
      <c r="W560" s="6">
        <f t="shared" si="433"/>
        <v>6.7171811102511976</v>
      </c>
      <c r="X560" s="5">
        <f t="shared" si="434"/>
        <v>7.249185171195653</v>
      </c>
      <c r="Y560" s="5">
        <v>7.4970000000000002E-3</v>
      </c>
      <c r="Z560" s="5">
        <v>7.2540395307669243</v>
      </c>
      <c r="AA560" s="10">
        <f t="shared" si="435"/>
        <v>7.6605666266506605</v>
      </c>
      <c r="AB560" s="10">
        <f t="shared" si="436"/>
        <v>46.444577710252098</v>
      </c>
      <c r="AC560" s="5">
        <f t="shared" si="437"/>
        <v>3.3072757971621125E-2</v>
      </c>
      <c r="AD560" s="5">
        <f t="shared" si="456"/>
        <v>31.46952839386633</v>
      </c>
      <c r="AE560" s="5">
        <f t="shared" si="438"/>
        <v>6.6919397815276546E-2</v>
      </c>
      <c r="AG560" s="5">
        <v>1024</v>
      </c>
      <c r="AH560" s="5">
        <v>3799275</v>
      </c>
      <c r="AI560" s="5">
        <v>22110421</v>
      </c>
      <c r="AJ560" s="10">
        <f t="shared" si="439"/>
        <v>44220842</v>
      </c>
      <c r="AK560" s="5">
        <v>9935058.6015620008</v>
      </c>
      <c r="AL560" s="10">
        <f t="shared" si="440"/>
        <v>79480468.812496006</v>
      </c>
      <c r="AM560" s="5">
        <f t="shared" si="441"/>
        <v>341.31055199999997</v>
      </c>
      <c r="AN560" s="5">
        <f t="shared" si="442"/>
        <v>13107200</v>
      </c>
      <c r="AO560" s="11">
        <f t="shared" si="443"/>
        <v>0.5563736935714646</v>
      </c>
      <c r="AP560" s="11">
        <f t="shared" si="420"/>
        <v>1.3333333333333333</v>
      </c>
      <c r="AQ560" s="6">
        <f t="shared" si="444"/>
        <v>0</v>
      </c>
      <c r="AR560" s="6">
        <f t="shared" si="445"/>
        <v>2.2525546900018369E-2</v>
      </c>
      <c r="AS560" s="5">
        <f t="shared" si="446"/>
        <v>2.2525546900018369E-2</v>
      </c>
      <c r="AT560" s="5">
        <f t="shared" si="447"/>
        <v>2.2525546900018369E-2</v>
      </c>
      <c r="AU560" s="6">
        <f t="shared" si="448"/>
        <v>0.17300906457932241</v>
      </c>
      <c r="AV560" s="6">
        <f t="shared" si="449"/>
        <v>0.54345990962917679</v>
      </c>
      <c r="AW560" s="6">
        <f t="shared" si="450"/>
        <v>11.86787389800998</v>
      </c>
      <c r="AX560" s="5">
        <f t="shared" si="451"/>
        <v>12.58434287221848</v>
      </c>
      <c r="AY560" s="5">
        <v>1.3285E-2</v>
      </c>
      <c r="AZ560" s="5">
        <v>12.804968666671096</v>
      </c>
      <c r="BA560" s="10">
        <f t="shared" si="452"/>
        <v>3.3286294316898757</v>
      </c>
      <c r="BB560" s="10">
        <f t="shared" si="453"/>
        <v>47.861780240870758</v>
      </c>
      <c r="BC560" s="5">
        <f t="shared" si="454"/>
        <v>69.55624313148941</v>
      </c>
      <c r="BD560" s="5">
        <f t="shared" si="457"/>
        <v>69.55624313148941</v>
      </c>
      <c r="BE560" s="5">
        <f t="shared" si="455"/>
        <v>1.722970201612932</v>
      </c>
    </row>
    <row r="561" spans="5:57">
      <c r="E561" s="3"/>
      <c r="F561" s="3"/>
      <c r="G561" s="5">
        <v>2048</v>
      </c>
      <c r="H561" s="5">
        <v>45101</v>
      </c>
      <c r="I561" s="5">
        <v>28967291</v>
      </c>
      <c r="J561" s="10">
        <f t="shared" si="422"/>
        <v>57934582</v>
      </c>
      <c r="K561" s="5">
        <v>5455382.9960939996</v>
      </c>
      <c r="L561" s="10">
        <f t="shared" si="423"/>
        <v>43643063.968751997</v>
      </c>
      <c r="M561" s="5">
        <f t="shared" si="424"/>
        <v>348.50951199999997</v>
      </c>
      <c r="N561" s="5">
        <f t="shared" si="425"/>
        <v>13107200</v>
      </c>
      <c r="O561" s="11">
        <f t="shared" si="426"/>
        <v>1.3274636730702636</v>
      </c>
      <c r="P561" s="11">
        <f t="shared" si="458"/>
        <v>1.3333333333333333</v>
      </c>
      <c r="Q561" s="6">
        <f t="shared" si="427"/>
        <v>2.3774454365961071E-3</v>
      </c>
      <c r="R561" s="6">
        <f t="shared" si="428"/>
        <v>7.5199302198039617E-3</v>
      </c>
      <c r="S561" s="5">
        <f t="shared" si="429"/>
        <v>9.8973756564000696E-3</v>
      </c>
      <c r="T561" s="5">
        <f t="shared" si="430"/>
        <v>7.5199302198039617E-3</v>
      </c>
      <c r="U561" s="6">
        <f t="shared" si="431"/>
        <v>0</v>
      </c>
      <c r="V561" s="6">
        <f t="shared" si="432"/>
        <v>0.53345481293791031</v>
      </c>
      <c r="W561" s="6">
        <f t="shared" si="433"/>
        <v>7.2932978841462912</v>
      </c>
      <c r="X561" s="5">
        <f t="shared" si="434"/>
        <v>7.8267526970842018</v>
      </c>
      <c r="Y561" s="5">
        <v>8.1399999999999997E-3</v>
      </c>
      <c r="Z561" s="5">
        <v>7.9360116000000005</v>
      </c>
      <c r="AA561" s="10">
        <f t="shared" si="435"/>
        <v>7.1172705159705165</v>
      </c>
      <c r="AB561" s="10">
        <f t="shared" si="436"/>
        <v>42.89244616093562</v>
      </c>
      <c r="AC561" s="5">
        <f t="shared" si="437"/>
        <v>7.6175648672731935</v>
      </c>
      <c r="AD561" s="5">
        <f t="shared" si="456"/>
        <v>21.589381528256389</v>
      </c>
      <c r="AE561" s="5">
        <f t="shared" si="438"/>
        <v>1.37674827637347</v>
      </c>
      <c r="AG561" s="5">
        <v>2048</v>
      </c>
      <c r="AH561" s="5">
        <v>72000</v>
      </c>
      <c r="AI561" s="5">
        <v>28715634</v>
      </c>
      <c r="AJ561" s="10">
        <f t="shared" si="439"/>
        <v>57431268</v>
      </c>
      <c r="AK561" s="5">
        <v>5439452.7778319996</v>
      </c>
      <c r="AL561" s="10">
        <f t="shared" si="440"/>
        <v>43515622.222655997</v>
      </c>
      <c r="AM561" s="5">
        <f t="shared" si="441"/>
        <v>346.02760799999999</v>
      </c>
      <c r="AN561" s="5">
        <f t="shared" si="442"/>
        <v>13107200</v>
      </c>
      <c r="AO561" s="11">
        <f t="shared" si="443"/>
        <v>1.3197850580221959</v>
      </c>
      <c r="AP561" s="11">
        <f t="shared" si="420"/>
        <v>1.3333333333333333</v>
      </c>
      <c r="AQ561" s="6">
        <f t="shared" si="444"/>
        <v>0</v>
      </c>
      <c r="AR561" s="6">
        <f t="shared" si="445"/>
        <v>1.2332755504655617E-2</v>
      </c>
      <c r="AS561" s="5">
        <f t="shared" si="446"/>
        <v>1.2332755504655617E-2</v>
      </c>
      <c r="AT561" s="5">
        <f t="shared" si="447"/>
        <v>1.2332755504655617E-2</v>
      </c>
      <c r="AU561" s="6">
        <f t="shared" si="448"/>
        <v>0.22469336866729883</v>
      </c>
      <c r="AV561" s="6">
        <f t="shared" si="449"/>
        <v>0.29754474871522024</v>
      </c>
      <c r="AW561" s="6">
        <f t="shared" si="450"/>
        <v>6.5615004727800761</v>
      </c>
      <c r="AX561" s="5">
        <f t="shared" si="451"/>
        <v>7.0837385901625947</v>
      </c>
      <c r="AY561" s="5">
        <v>7.345E-3</v>
      </c>
      <c r="AZ561" s="5">
        <v>7.1405265000033893</v>
      </c>
      <c r="BA561" s="10">
        <f t="shared" si="452"/>
        <v>7.819097072838666</v>
      </c>
      <c r="BB561" s="10">
        <f t="shared" si="453"/>
        <v>47.396184857896259</v>
      </c>
      <c r="BC561" s="5">
        <f t="shared" si="454"/>
        <v>67.906814222676886</v>
      </c>
      <c r="BD561" s="5">
        <f t="shared" si="457"/>
        <v>67.906814222676886</v>
      </c>
      <c r="BE561" s="5">
        <f t="shared" si="455"/>
        <v>0.79529023302087976</v>
      </c>
    </row>
    <row r="562" spans="5:57">
      <c r="E562" s="3"/>
      <c r="F562" s="3"/>
      <c r="G562" s="5">
        <v>2048</v>
      </c>
      <c r="H562" s="5">
        <v>1505785</v>
      </c>
      <c r="I562" s="5">
        <v>27130349</v>
      </c>
      <c r="J562" s="10">
        <f t="shared" si="422"/>
        <v>54260698</v>
      </c>
      <c r="K562" s="5">
        <v>5823184.6806640001</v>
      </c>
      <c r="L562" s="10">
        <f t="shared" si="423"/>
        <v>46585477.445312001</v>
      </c>
      <c r="M562" s="5">
        <f t="shared" si="424"/>
        <v>355.67988800000001</v>
      </c>
      <c r="N562" s="5">
        <f t="shared" si="425"/>
        <v>13107200</v>
      </c>
      <c r="O562" s="11">
        <f t="shared" si="426"/>
        <v>1.1647556486610695</v>
      </c>
      <c r="P562" s="11">
        <f t="shared" si="458"/>
        <v>1.3333333333333333</v>
      </c>
      <c r="Q562" s="6">
        <f t="shared" si="427"/>
        <v>2.2266812738308789E-3</v>
      </c>
      <c r="R562" s="6">
        <f t="shared" si="428"/>
        <v>8.0269235884955943E-3</v>
      </c>
      <c r="S562" s="5">
        <f t="shared" si="429"/>
        <v>1.0253604862326474E-2</v>
      </c>
      <c r="T562" s="5">
        <f t="shared" si="430"/>
        <v>8.0269235884955943E-3</v>
      </c>
      <c r="U562" s="6">
        <f t="shared" si="431"/>
        <v>0</v>
      </c>
      <c r="V562" s="6">
        <f t="shared" si="432"/>
        <v>0.56942031324852449</v>
      </c>
      <c r="W562" s="6">
        <f t="shared" si="433"/>
        <v>7.7224735213091993</v>
      </c>
      <c r="X562" s="5">
        <f t="shared" si="434"/>
        <v>8.2918938345577242</v>
      </c>
      <c r="Y562" s="5">
        <v>8.6189999999999999E-3</v>
      </c>
      <c r="Z562" s="5">
        <v>8.4470222200028733</v>
      </c>
      <c r="AA562" s="10">
        <f t="shared" si="435"/>
        <v>6.2954748810766903</v>
      </c>
      <c r="AB562" s="10">
        <f t="shared" si="436"/>
        <v>43.239798069671195</v>
      </c>
      <c r="AC562" s="5">
        <f t="shared" si="437"/>
        <v>6.8694327822764318</v>
      </c>
      <c r="AD562" s="5">
        <f t="shared" si="456"/>
        <v>18.96513356916665</v>
      </c>
      <c r="AE562" s="5">
        <f t="shared" si="438"/>
        <v>1.8364860586941405</v>
      </c>
      <c r="AG562" s="5">
        <v>2048</v>
      </c>
      <c r="AH562" s="5">
        <v>45101</v>
      </c>
      <c r="AI562" s="5">
        <v>28967291</v>
      </c>
      <c r="AJ562" s="10">
        <f t="shared" si="439"/>
        <v>57934582</v>
      </c>
      <c r="AK562" s="5">
        <v>5454674.2724609999</v>
      </c>
      <c r="AL562" s="10">
        <f t="shared" si="440"/>
        <v>43637394.179687999</v>
      </c>
      <c r="AM562" s="5">
        <f t="shared" si="441"/>
        <v>348.50951199999997</v>
      </c>
      <c r="AN562" s="5">
        <f t="shared" si="442"/>
        <v>13107200</v>
      </c>
      <c r="AO562" s="11">
        <f t="shared" si="443"/>
        <v>1.3276361498910709</v>
      </c>
      <c r="AP562" s="11">
        <f t="shared" si="420"/>
        <v>1.3333333333333333</v>
      </c>
      <c r="AQ562" s="6">
        <f t="shared" si="444"/>
        <v>0</v>
      </c>
      <c r="AR562" s="6">
        <f t="shared" si="445"/>
        <v>1.2367266875439079E-2</v>
      </c>
      <c r="AS562" s="5">
        <f t="shared" si="446"/>
        <v>1.2367266875439079E-2</v>
      </c>
      <c r="AT562" s="5">
        <f t="shared" si="447"/>
        <v>1.2367266875439079E-2</v>
      </c>
      <c r="AU562" s="6">
        <f t="shared" si="448"/>
        <v>0.22666252801369205</v>
      </c>
      <c r="AV562" s="6">
        <f t="shared" si="449"/>
        <v>0.29837738316935392</v>
      </c>
      <c r="AW562" s="6">
        <f t="shared" si="450"/>
        <v>7.4307094530407998</v>
      </c>
      <c r="AX562" s="5">
        <f t="shared" si="451"/>
        <v>7.9557493642238457</v>
      </c>
      <c r="AY562" s="5">
        <v>8.3180000000000007E-3</v>
      </c>
      <c r="AZ562" s="5">
        <v>8.0784416000000014</v>
      </c>
      <c r="BA562" s="10">
        <f t="shared" si="452"/>
        <v>6.9649653762923771</v>
      </c>
      <c r="BB562" s="10">
        <f t="shared" si="453"/>
        <v>41.969121596237549</v>
      </c>
      <c r="BC562" s="5">
        <f t="shared" si="454"/>
        <v>48.680775131510913</v>
      </c>
      <c r="BD562" s="5">
        <f t="shared" si="457"/>
        <v>48.680775131510913</v>
      </c>
      <c r="BE562" s="5">
        <f t="shared" si="455"/>
        <v>1.5187611899819355</v>
      </c>
    </row>
    <row r="563" spans="5:57">
      <c r="E563" s="3"/>
      <c r="F563" s="3"/>
      <c r="G563" s="5">
        <v>2048</v>
      </c>
      <c r="H563" s="5">
        <v>638802</v>
      </c>
      <c r="I563" s="5">
        <v>28614564</v>
      </c>
      <c r="J563" s="10">
        <f t="shared" si="422"/>
        <v>57229128</v>
      </c>
      <c r="K563" s="5">
        <v>5595241.6025390001</v>
      </c>
      <c r="L563" s="10">
        <f t="shared" si="423"/>
        <v>44761932.820312001</v>
      </c>
      <c r="M563" s="5">
        <f t="shared" si="424"/>
        <v>356.15080799999998</v>
      </c>
      <c r="N563" s="5">
        <f t="shared" si="425"/>
        <v>13107200</v>
      </c>
      <c r="O563" s="11">
        <f t="shared" si="426"/>
        <v>1.2785222709156709</v>
      </c>
      <c r="P563" s="11">
        <f t="shared" si="458"/>
        <v>1.3333333333333333</v>
      </c>
      <c r="Q563" s="6">
        <f t="shared" si="427"/>
        <v>2.3484959156859801E-3</v>
      </c>
      <c r="R563" s="6">
        <f t="shared" si="428"/>
        <v>7.7127172270330521E-3</v>
      </c>
      <c r="S563" s="5">
        <f t="shared" si="429"/>
        <v>1.0061213142719032E-2</v>
      </c>
      <c r="T563" s="5">
        <f t="shared" si="430"/>
        <v>7.7127172270330521E-3</v>
      </c>
      <c r="U563" s="6">
        <f t="shared" si="431"/>
        <v>0</v>
      </c>
      <c r="V563" s="6">
        <f t="shared" si="432"/>
        <v>0.54713089155462591</v>
      </c>
      <c r="W563" s="6">
        <f t="shared" si="433"/>
        <v>5.8364302723991326</v>
      </c>
      <c r="X563" s="5">
        <f t="shared" si="434"/>
        <v>6.3835611639537584</v>
      </c>
      <c r="Y563" s="5">
        <v>6.5139999999999998E-3</v>
      </c>
      <c r="Z563" s="5">
        <v>6.478173</v>
      </c>
      <c r="AA563" s="10">
        <f t="shared" si="435"/>
        <v>8.7855584894074301</v>
      </c>
      <c r="AB563" s="10">
        <f t="shared" si="436"/>
        <v>54.973205797128649</v>
      </c>
      <c r="AC563" s="5">
        <f t="shared" si="437"/>
        <v>18.402168053930801</v>
      </c>
      <c r="AD563" s="5">
        <f t="shared" si="456"/>
        <v>54.455221718130673</v>
      </c>
      <c r="AE563" s="5">
        <f t="shared" si="438"/>
        <v>1.4604709699207103</v>
      </c>
      <c r="AG563" s="5">
        <v>2048</v>
      </c>
      <c r="AH563" s="5">
        <v>1505785</v>
      </c>
      <c r="AI563" s="5">
        <v>27130349</v>
      </c>
      <c r="AJ563" s="10">
        <f t="shared" si="439"/>
        <v>54260698</v>
      </c>
      <c r="AK563" s="5">
        <v>5816074.0893550003</v>
      </c>
      <c r="AL563" s="10">
        <f t="shared" si="440"/>
        <v>46528592.714840002</v>
      </c>
      <c r="AM563" s="5">
        <f t="shared" si="441"/>
        <v>355.67988800000001</v>
      </c>
      <c r="AN563" s="5">
        <f t="shared" si="442"/>
        <v>13107200</v>
      </c>
      <c r="AO563" s="11">
        <f t="shared" si="443"/>
        <v>1.1661796507052724</v>
      </c>
      <c r="AP563" s="11">
        <f t="shared" si="420"/>
        <v>1.3333333333333333</v>
      </c>
      <c r="AQ563" s="6">
        <f t="shared" si="444"/>
        <v>0</v>
      </c>
      <c r="AR563" s="6">
        <f t="shared" si="445"/>
        <v>1.3186660987902991E-2</v>
      </c>
      <c r="AS563" s="5">
        <f t="shared" si="446"/>
        <v>1.3186660987902991E-2</v>
      </c>
      <c r="AT563" s="5">
        <f t="shared" si="447"/>
        <v>1.3186660987902991E-2</v>
      </c>
      <c r="AU563" s="6">
        <f t="shared" si="448"/>
        <v>0.21228887058281501</v>
      </c>
      <c r="AV563" s="6">
        <f t="shared" si="449"/>
        <v>0.3181463970932713</v>
      </c>
      <c r="AW563" s="6">
        <f t="shared" si="450"/>
        <v>7.9979732788019078</v>
      </c>
      <c r="AX563" s="5">
        <f t="shared" si="451"/>
        <v>8.5284085464779942</v>
      </c>
      <c r="AY563" s="5">
        <v>8.9529999999999992E-3</v>
      </c>
      <c r="AZ563" s="5">
        <v>8.7653786937499998</v>
      </c>
      <c r="BA563" s="10">
        <f t="shared" si="452"/>
        <v>6.0606163297218822</v>
      </c>
      <c r="BB563" s="10">
        <f t="shared" si="453"/>
        <v>41.575867499019331</v>
      </c>
      <c r="BC563" s="5">
        <f t="shared" si="454"/>
        <v>47.287624124907765</v>
      </c>
      <c r="BD563" s="5">
        <f t="shared" si="457"/>
        <v>47.287624124907765</v>
      </c>
      <c r="BE563" s="5">
        <f t="shared" si="455"/>
        <v>2.7034787149695316</v>
      </c>
    </row>
    <row r="564" spans="5:57">
      <c r="E564" s="3"/>
      <c r="F564" s="3"/>
      <c r="G564" s="5">
        <v>512</v>
      </c>
      <c r="H564" s="5">
        <v>6592765</v>
      </c>
      <c r="I564" s="5">
        <v>18874249</v>
      </c>
      <c r="J564" s="10">
        <f t="shared" si="422"/>
        <v>37748498</v>
      </c>
      <c r="K564" s="5">
        <v>9510455.4511719998</v>
      </c>
      <c r="L564" s="10">
        <f t="shared" si="423"/>
        <v>76083643.609375998</v>
      </c>
      <c r="M564" s="5">
        <f t="shared" si="424"/>
        <v>358.34628800000002</v>
      </c>
      <c r="N564" s="5">
        <f t="shared" si="425"/>
        <v>13107200</v>
      </c>
      <c r="O564" s="11">
        <f t="shared" si="426"/>
        <v>0.49614471927509196</v>
      </c>
      <c r="P564" s="11">
        <f t="shared" si="458"/>
        <v>1.3333333333333333</v>
      </c>
      <c r="Q564" s="6">
        <f t="shared" si="427"/>
        <v>1.5490746840713767E-3</v>
      </c>
      <c r="R564" s="6">
        <f t="shared" si="428"/>
        <v>1.3109613276019998E-2</v>
      </c>
      <c r="S564" s="5">
        <f t="shared" si="429"/>
        <v>1.4658687960091375E-2</v>
      </c>
      <c r="T564" s="5">
        <f t="shared" si="430"/>
        <v>1.3109613276019998E-2</v>
      </c>
      <c r="U564" s="6">
        <f t="shared" si="431"/>
        <v>0</v>
      </c>
      <c r="V564" s="6">
        <f t="shared" si="432"/>
        <v>0.92998021170865397</v>
      </c>
      <c r="W564" s="6">
        <f t="shared" si="433"/>
        <v>17.873955711404715</v>
      </c>
      <c r="X564" s="5">
        <f t="shared" si="434"/>
        <v>18.803935923113368</v>
      </c>
      <c r="Y564" s="5">
        <v>1.9949000000000001E-2</v>
      </c>
      <c r="Z564" s="5">
        <v>18.291238100000001</v>
      </c>
      <c r="AA564" s="10">
        <f t="shared" si="435"/>
        <v>1.8922501378515213</v>
      </c>
      <c r="AB564" s="10">
        <f t="shared" si="436"/>
        <v>30.511261159707654</v>
      </c>
      <c r="AC564" s="5">
        <f t="shared" si="437"/>
        <v>34.284358734673432</v>
      </c>
      <c r="AD564" s="5">
        <f t="shared" si="456"/>
        <v>26.519184119046702</v>
      </c>
      <c r="AE564" s="5">
        <f t="shared" si="438"/>
        <v>2.8029694890548003</v>
      </c>
      <c r="AG564" s="5">
        <v>1024</v>
      </c>
      <c r="AH564" s="5">
        <v>638802</v>
      </c>
      <c r="AI564" s="5">
        <v>28614564</v>
      </c>
      <c r="AJ564" s="10">
        <f t="shared" si="439"/>
        <v>57229128</v>
      </c>
      <c r="AK564" s="5">
        <v>5601384.0390619999</v>
      </c>
      <c r="AL564" s="10">
        <f t="shared" si="440"/>
        <v>44811072.312495999</v>
      </c>
      <c r="AM564" s="5">
        <f t="shared" si="441"/>
        <v>356.15080799999998</v>
      </c>
      <c r="AN564" s="5">
        <f t="shared" si="442"/>
        <v>13107200</v>
      </c>
      <c r="AO564" s="11">
        <f t="shared" si="443"/>
        <v>1.2771202528005809</v>
      </c>
      <c r="AP564" s="11">
        <f t="shared" si="420"/>
        <v>1.3333333333333333</v>
      </c>
      <c r="AQ564" s="6">
        <f t="shared" si="444"/>
        <v>0</v>
      </c>
      <c r="AR564" s="6">
        <f t="shared" si="445"/>
        <v>1.2699898806542334E-2</v>
      </c>
      <c r="AS564" s="5">
        <f t="shared" si="446"/>
        <v>1.2699898806542334E-2</v>
      </c>
      <c r="AT564" s="5">
        <f t="shared" si="447"/>
        <v>1.2699898806542334E-2</v>
      </c>
      <c r="AU564" s="6">
        <f t="shared" si="448"/>
        <v>0.22390251868045183</v>
      </c>
      <c r="AV564" s="6">
        <f t="shared" si="449"/>
        <v>0.30640258761919598</v>
      </c>
      <c r="AW564" s="6">
        <f t="shared" si="450"/>
        <v>15.149964127689216</v>
      </c>
      <c r="AX564" s="5">
        <f t="shared" si="451"/>
        <v>15.680269233988865</v>
      </c>
      <c r="AY564" s="5">
        <v>1.6958999999999998E-2</v>
      </c>
      <c r="AZ564" s="5">
        <v>15.108433919999998</v>
      </c>
      <c r="BA564" s="10">
        <f t="shared" si="452"/>
        <v>3.374557933840439</v>
      </c>
      <c r="BB564" s="10">
        <f t="shared" si="453"/>
        <v>21.13854463706398</v>
      </c>
      <c r="BC564" s="5">
        <f t="shared" si="454"/>
        <v>25.114105745961819</v>
      </c>
      <c r="BD564" s="5">
        <f t="shared" si="457"/>
        <v>25.114105745961819</v>
      </c>
      <c r="BE564" s="5">
        <f t="shared" si="455"/>
        <v>3.784874838893078</v>
      </c>
    </row>
    <row r="565" spans="5:57">
      <c r="E565" s="3"/>
      <c r="F565" s="3"/>
      <c r="G565" s="5">
        <v>2048</v>
      </c>
      <c r="H565" s="5">
        <v>1062400</v>
      </c>
      <c r="I565" s="5">
        <v>28704672</v>
      </c>
      <c r="J565" s="10">
        <f t="shared" si="422"/>
        <v>57409344</v>
      </c>
      <c r="K565" s="5">
        <v>5911770.6894530002</v>
      </c>
      <c r="L565" s="10">
        <f t="shared" si="423"/>
        <v>47294165.515624002</v>
      </c>
      <c r="M565" s="5">
        <f t="shared" si="424"/>
        <v>365.70406400000002</v>
      </c>
      <c r="N565" s="5">
        <f t="shared" si="425"/>
        <v>13107200</v>
      </c>
      <c r="O565" s="11">
        <f t="shared" si="426"/>
        <v>1.2138779355570692</v>
      </c>
      <c r="P565" s="11">
        <f t="shared" si="458"/>
        <v>1.3333333333333333</v>
      </c>
      <c r="Q565" s="6">
        <f t="shared" si="427"/>
        <v>2.3558913898917245E-3</v>
      </c>
      <c r="R565" s="6">
        <f t="shared" si="428"/>
        <v>8.1490342826523905E-3</v>
      </c>
      <c r="S565" s="5">
        <f t="shared" si="429"/>
        <v>1.0504925672544116E-2</v>
      </c>
      <c r="T565" s="5">
        <f t="shared" si="430"/>
        <v>8.1490342826523905E-3</v>
      </c>
      <c r="U565" s="6">
        <f t="shared" si="431"/>
        <v>0</v>
      </c>
      <c r="V565" s="6">
        <f t="shared" si="432"/>
        <v>0.57808269914907218</v>
      </c>
      <c r="W565" s="6">
        <f t="shared" si="433"/>
        <v>6.4044832034247774</v>
      </c>
      <c r="X565" s="5">
        <f t="shared" si="434"/>
        <v>6.9825659025738496</v>
      </c>
      <c r="Y565" s="5">
        <v>7.1479999999999998E-3</v>
      </c>
      <c r="Z565" s="5">
        <v>6.9673755384631875</v>
      </c>
      <c r="AA565" s="10">
        <f t="shared" si="435"/>
        <v>8.0315254616676004</v>
      </c>
      <c r="AB565" s="10">
        <f t="shared" si="436"/>
        <v>52.931354802041412</v>
      </c>
      <c r="AC565" s="5">
        <f t="shared" si="437"/>
        <v>14.004396791443629</v>
      </c>
      <c r="AD565" s="5">
        <f t="shared" si="456"/>
        <v>46.963145950533239</v>
      </c>
      <c r="AE565" s="5">
        <f t="shared" si="438"/>
        <v>0.21802131989016746</v>
      </c>
      <c r="AG565" s="5">
        <v>512</v>
      </c>
      <c r="AH565" s="5">
        <v>6592765</v>
      </c>
      <c r="AI565" s="5">
        <v>18874249</v>
      </c>
      <c r="AJ565" s="10">
        <f t="shared" si="439"/>
        <v>37748498</v>
      </c>
      <c r="AK565" s="5">
        <v>9505538.3261719998</v>
      </c>
      <c r="AL565" s="10">
        <f t="shared" si="440"/>
        <v>76044306.609375998</v>
      </c>
      <c r="AM565" s="5">
        <f t="shared" si="441"/>
        <v>358.34628800000002</v>
      </c>
      <c r="AN565" s="5">
        <f t="shared" si="442"/>
        <v>13107200</v>
      </c>
      <c r="AO565" s="11">
        <f t="shared" si="443"/>
        <v>0.49640137024203917</v>
      </c>
      <c r="AP565" s="11">
        <f t="shared" ref="AP565:AP596" si="459">4/3</f>
        <v>1.3333333333333333</v>
      </c>
      <c r="AQ565" s="6">
        <f t="shared" si="444"/>
        <v>0</v>
      </c>
      <c r="AR565" s="6">
        <f t="shared" si="445"/>
        <v>2.1551704721947559E-2</v>
      </c>
      <c r="AS565" s="5">
        <f t="shared" si="446"/>
        <v>2.1551704721947559E-2</v>
      </c>
      <c r="AT565" s="5">
        <f t="shared" si="447"/>
        <v>2.1551704721947559E-2</v>
      </c>
      <c r="AU565" s="6">
        <f t="shared" si="448"/>
        <v>0.14768674753534594</v>
      </c>
      <c r="AV565" s="6">
        <f t="shared" si="449"/>
        <v>0.51996462294705803</v>
      </c>
      <c r="AW565" s="6">
        <f t="shared" si="450"/>
        <v>18.963585028750913</v>
      </c>
      <c r="AX565" s="5">
        <f t="shared" si="451"/>
        <v>19.631236399233316</v>
      </c>
      <c r="AY565" s="5">
        <v>2.1228E-2</v>
      </c>
      <c r="AZ565" s="5">
        <v>19.644391200000001</v>
      </c>
      <c r="BA565" s="10">
        <f t="shared" si="452"/>
        <v>1.7782409082344075</v>
      </c>
      <c r="BB565" s="10">
        <f t="shared" si="453"/>
        <v>28.658114418457131</v>
      </c>
      <c r="BC565" s="5">
        <f t="shared" si="454"/>
        <v>1.5248950534556167</v>
      </c>
      <c r="BD565" s="5">
        <f t="shared" si="457"/>
        <v>1.5248950534556167</v>
      </c>
      <c r="BE565" s="5">
        <f t="shared" si="455"/>
        <v>6.6964665042330618E-2</v>
      </c>
    </row>
    <row r="566" spans="5:57">
      <c r="E566" s="3"/>
      <c r="F566" s="3"/>
      <c r="G566" s="5">
        <v>2048</v>
      </c>
      <c r="H566" s="5">
        <v>2380515</v>
      </c>
      <c r="I566" s="5">
        <v>26515867</v>
      </c>
      <c r="J566" s="10">
        <f t="shared" si="422"/>
        <v>53031734</v>
      </c>
      <c r="K566" s="5">
        <v>6052626.3334959997</v>
      </c>
      <c r="L566" s="10">
        <f t="shared" si="423"/>
        <v>48421010.667967997</v>
      </c>
      <c r="M566" s="5">
        <f t="shared" si="424"/>
        <v>365.800704</v>
      </c>
      <c r="N566" s="5">
        <f t="shared" si="425"/>
        <v>13107200</v>
      </c>
      <c r="O566" s="11">
        <f t="shared" si="426"/>
        <v>1.09522154264083</v>
      </c>
      <c r="P566" s="11">
        <f t="shared" si="458"/>
        <v>1.3333333333333333</v>
      </c>
      <c r="Q566" s="6">
        <f t="shared" si="427"/>
        <v>2.1762486176749945E-3</v>
      </c>
      <c r="R566" s="6">
        <f t="shared" si="428"/>
        <v>8.3431956485963219E-3</v>
      </c>
      <c r="S566" s="5">
        <f t="shared" si="429"/>
        <v>1.0519444266271317E-2</v>
      </c>
      <c r="T566" s="5">
        <f t="shared" si="430"/>
        <v>8.3431956485963219E-3</v>
      </c>
      <c r="U566" s="6">
        <f t="shared" si="431"/>
        <v>0</v>
      </c>
      <c r="V566" s="6">
        <f t="shared" si="432"/>
        <v>0.5918562731214233</v>
      </c>
      <c r="W566" s="6">
        <f t="shared" si="433"/>
        <v>6.5738239036832109</v>
      </c>
      <c r="X566" s="5">
        <f t="shared" si="434"/>
        <v>7.1656801768046341</v>
      </c>
      <c r="Y566" s="5">
        <v>7.3369999999999998E-3</v>
      </c>
      <c r="Z566" s="5">
        <v>7.3452400153620401</v>
      </c>
      <c r="AA566" s="10">
        <f t="shared" si="435"/>
        <v>7.2279860978601604</v>
      </c>
      <c r="AB566" s="10">
        <f t="shared" si="436"/>
        <v>52.796522467458637</v>
      </c>
      <c r="AC566" s="5">
        <f t="shared" si="437"/>
        <v>13.713992757207608</v>
      </c>
      <c r="AD566" s="5">
        <f t="shared" si="456"/>
        <v>43.375279627522382</v>
      </c>
      <c r="AE566" s="5">
        <f t="shared" si="438"/>
        <v>2.4445741484535497</v>
      </c>
      <c r="AG566" s="5">
        <v>2048</v>
      </c>
      <c r="AH566" s="5">
        <v>1062400</v>
      </c>
      <c r="AI566" s="5">
        <v>28704672</v>
      </c>
      <c r="AJ566" s="10">
        <f t="shared" si="439"/>
        <v>57409344</v>
      </c>
      <c r="AK566" s="5">
        <v>5914418.0590819996</v>
      </c>
      <c r="AL566" s="10">
        <f t="shared" si="440"/>
        <v>47315344.472655997</v>
      </c>
      <c r="AM566" s="5">
        <f t="shared" si="441"/>
        <v>365.70406400000002</v>
      </c>
      <c r="AN566" s="5">
        <f t="shared" si="442"/>
        <v>13107200</v>
      </c>
      <c r="AO566" s="11">
        <f t="shared" si="443"/>
        <v>1.2133345881731332</v>
      </c>
      <c r="AP566" s="11">
        <f t="shared" si="459"/>
        <v>1.3333333333333333</v>
      </c>
      <c r="AQ566" s="6">
        <f t="shared" si="444"/>
        <v>0</v>
      </c>
      <c r="AR566" s="6">
        <f t="shared" si="445"/>
        <v>1.340963417721777E-2</v>
      </c>
      <c r="AS566" s="5">
        <f t="shared" si="446"/>
        <v>1.340963417721777E-2</v>
      </c>
      <c r="AT566" s="5">
        <f t="shared" si="447"/>
        <v>1.340963417721777E-2</v>
      </c>
      <c r="AU566" s="6">
        <f t="shared" si="448"/>
        <v>0.22460759348617865</v>
      </c>
      <c r="AV566" s="6">
        <f t="shared" si="449"/>
        <v>0.32352593304205846</v>
      </c>
      <c r="AW566" s="6">
        <f t="shared" si="450"/>
        <v>6.4837808620065065</v>
      </c>
      <c r="AX566" s="5">
        <f t="shared" si="451"/>
        <v>7.0319143885347435</v>
      </c>
      <c r="AY566" s="5">
        <v>7.2579999999999997E-3</v>
      </c>
      <c r="AZ566" s="5">
        <v>7.1413695230785974</v>
      </c>
      <c r="BA566" s="10">
        <f t="shared" si="452"/>
        <v>7.9098021493524389</v>
      </c>
      <c r="BB566" s="10">
        <f t="shared" si="453"/>
        <v>52.152487707529346</v>
      </c>
      <c r="BC566" s="5">
        <f t="shared" si="454"/>
        <v>84.756602055907564</v>
      </c>
      <c r="BD566" s="5">
        <f t="shared" si="457"/>
        <v>84.756602055907564</v>
      </c>
      <c r="BE566" s="5">
        <f t="shared" si="455"/>
        <v>1.5326910922356043</v>
      </c>
    </row>
    <row r="567" spans="5:57">
      <c r="E567" s="3"/>
      <c r="F567" s="3"/>
      <c r="G567" s="5">
        <v>1024</v>
      </c>
      <c r="H567" s="5">
        <v>4194304</v>
      </c>
      <c r="I567" s="5">
        <v>23771400</v>
      </c>
      <c r="J567" s="10">
        <f t="shared" si="422"/>
        <v>47542800</v>
      </c>
      <c r="K567" s="5">
        <v>6785493.5224609999</v>
      </c>
      <c r="L567" s="10">
        <f t="shared" si="423"/>
        <v>54283948.179687999</v>
      </c>
      <c r="M567" s="5">
        <f t="shared" si="424"/>
        <v>369.14287999999999</v>
      </c>
      <c r="N567" s="5">
        <f t="shared" si="425"/>
        <v>13107200</v>
      </c>
      <c r="O567" s="11">
        <f t="shared" si="426"/>
        <v>0.87581691447029997</v>
      </c>
      <c r="P567" s="11">
        <f t="shared" si="458"/>
        <v>1.3333333333333333</v>
      </c>
      <c r="Q567" s="6">
        <f t="shared" si="427"/>
        <v>1.9510007494832947E-3</v>
      </c>
      <c r="R567" s="6">
        <f t="shared" si="428"/>
        <v>9.3534107197190252E-3</v>
      </c>
      <c r="S567" s="5">
        <f t="shared" si="429"/>
        <v>1.130441146920232E-2</v>
      </c>
      <c r="T567" s="5">
        <f t="shared" si="430"/>
        <v>9.3534107197190252E-3</v>
      </c>
      <c r="U567" s="6">
        <f t="shared" si="431"/>
        <v>0</v>
      </c>
      <c r="V567" s="6">
        <f t="shared" si="432"/>
        <v>0.66351971627061623</v>
      </c>
      <c r="W567" s="6">
        <f t="shared" si="433"/>
        <v>12.375310856981397</v>
      </c>
      <c r="X567" s="5">
        <f t="shared" si="434"/>
        <v>13.038830573252014</v>
      </c>
      <c r="Y567" s="5">
        <v>1.3812E-2</v>
      </c>
      <c r="Z567" s="5">
        <v>13.459563799995395</v>
      </c>
      <c r="AA567" s="10">
        <f t="shared" si="435"/>
        <v>3.4421372719374457</v>
      </c>
      <c r="AB567" s="10">
        <f t="shared" si="436"/>
        <v>31.441614931762526</v>
      </c>
      <c r="AC567" s="5">
        <f t="shared" si="437"/>
        <v>32.280547931371089</v>
      </c>
      <c r="AD567" s="5">
        <f t="shared" si="456"/>
        <v>18.15514430059137</v>
      </c>
      <c r="AE567" s="5">
        <f t="shared" si="438"/>
        <v>3.1259053636160599</v>
      </c>
      <c r="AG567" s="5">
        <v>512</v>
      </c>
      <c r="AH567" s="5">
        <v>2380515</v>
      </c>
      <c r="AI567" s="5">
        <v>26515867</v>
      </c>
      <c r="AJ567" s="10">
        <f t="shared" si="439"/>
        <v>53031734</v>
      </c>
      <c r="AK567" s="5">
        <v>6041350.1894530002</v>
      </c>
      <c r="AL567" s="10">
        <f t="shared" si="440"/>
        <v>48330801.515624002</v>
      </c>
      <c r="AM567" s="5">
        <f t="shared" si="441"/>
        <v>365.800704</v>
      </c>
      <c r="AN567" s="5">
        <f t="shared" si="442"/>
        <v>13107200</v>
      </c>
      <c r="AO567" s="11">
        <f t="shared" si="443"/>
        <v>1.0972657671082968</v>
      </c>
      <c r="AP567" s="11">
        <f t="shared" si="459"/>
        <v>1.3333333333333333</v>
      </c>
      <c r="AQ567" s="6">
        <f t="shared" si="444"/>
        <v>0</v>
      </c>
      <c r="AR567" s="6">
        <f t="shared" si="445"/>
        <v>1.36974246946629E-2</v>
      </c>
      <c r="AS567" s="5">
        <f t="shared" si="446"/>
        <v>1.36974246946629E-2</v>
      </c>
      <c r="AT567" s="5">
        <f t="shared" si="447"/>
        <v>1.36974246946629E-2</v>
      </c>
      <c r="AU567" s="6">
        <f t="shared" si="448"/>
        <v>0.20748068732746988</v>
      </c>
      <c r="AV567" s="6">
        <f t="shared" si="449"/>
        <v>0.33046927649547475</v>
      </c>
      <c r="AW567" s="6">
        <f t="shared" si="450"/>
        <v>23.474895769055795</v>
      </c>
      <c r="AX567" s="5">
        <f t="shared" si="451"/>
        <v>24.012845732878741</v>
      </c>
      <c r="AY567" s="5">
        <v>2.6277999999999999E-2</v>
      </c>
      <c r="AZ567" s="5">
        <v>22.459567709093296</v>
      </c>
      <c r="BA567" s="10">
        <f t="shared" si="452"/>
        <v>2.0181038891848697</v>
      </c>
      <c r="BB567" s="10">
        <f t="shared" si="453"/>
        <v>14.71369252321303</v>
      </c>
      <c r="BC567" s="5">
        <f t="shared" si="454"/>
        <v>47.87493456631821</v>
      </c>
      <c r="BD567" s="5">
        <f t="shared" si="457"/>
        <v>47.87493456631821</v>
      </c>
      <c r="BE567" s="5">
        <f t="shared" si="455"/>
        <v>6.9158856657626737</v>
      </c>
    </row>
    <row r="568" spans="5:57">
      <c r="E568" s="3"/>
      <c r="F568" s="3"/>
      <c r="G568" s="5">
        <v>1024</v>
      </c>
      <c r="H568" s="5">
        <v>540486</v>
      </c>
      <c r="I568" s="5">
        <v>30128561</v>
      </c>
      <c r="J568" s="10">
        <f t="shared" si="422"/>
        <v>60257122</v>
      </c>
      <c r="K568" s="5">
        <v>5823355.4580079997</v>
      </c>
      <c r="L568" s="10">
        <f t="shared" si="423"/>
        <v>46586843.664063998</v>
      </c>
      <c r="M568" s="5">
        <f t="shared" si="424"/>
        <v>372.35245200000003</v>
      </c>
      <c r="N568" s="5">
        <f t="shared" si="425"/>
        <v>13107200</v>
      </c>
      <c r="O568" s="11">
        <f t="shared" si="426"/>
        <v>1.2934364567497183</v>
      </c>
      <c r="P568" s="11">
        <f t="shared" si="458"/>
        <v>1.3333333333333333</v>
      </c>
      <c r="Q568" s="6">
        <f t="shared" si="427"/>
        <v>2.4727548689540023E-3</v>
      </c>
      <c r="R568" s="6">
        <f t="shared" si="428"/>
        <v>8.0271589951958974E-3</v>
      </c>
      <c r="S568" s="5">
        <f t="shared" si="429"/>
        <v>1.0499913864149901E-2</v>
      </c>
      <c r="T568" s="5">
        <f t="shared" si="430"/>
        <v>8.0271589951958974E-3</v>
      </c>
      <c r="U568" s="6">
        <f t="shared" si="431"/>
        <v>0</v>
      </c>
      <c r="V568" s="6">
        <f t="shared" si="432"/>
        <v>0.56943701271695091</v>
      </c>
      <c r="W568" s="6">
        <f t="shared" si="433"/>
        <v>11.015209359667629</v>
      </c>
      <c r="X568" s="5">
        <f t="shared" si="434"/>
        <v>11.584646372384581</v>
      </c>
      <c r="Y568" s="5">
        <v>1.2293999999999999E-2</v>
      </c>
      <c r="Z568" s="5">
        <v>11.791298339999999</v>
      </c>
      <c r="AA568" s="10">
        <f t="shared" si="435"/>
        <v>4.9013439075972025</v>
      </c>
      <c r="AB568" s="10">
        <f t="shared" si="436"/>
        <v>30.315174012730761</v>
      </c>
      <c r="AC568" s="5">
        <f t="shared" si="437"/>
        <v>34.706694361510507</v>
      </c>
      <c r="AD568" s="5">
        <f t="shared" si="456"/>
        <v>14.593184771840725</v>
      </c>
      <c r="AE568" s="5">
        <f t="shared" si="438"/>
        <v>1.7525802643326038</v>
      </c>
      <c r="AG568" s="5">
        <v>512</v>
      </c>
      <c r="AH568" s="5">
        <v>4194304</v>
      </c>
      <c r="AI568" s="5">
        <v>23771400</v>
      </c>
      <c r="AJ568" s="10">
        <f t="shared" si="439"/>
        <v>47542800</v>
      </c>
      <c r="AK568" s="5">
        <v>6792970.9882810004</v>
      </c>
      <c r="AL568" s="10">
        <f t="shared" si="440"/>
        <v>54343767.906248003</v>
      </c>
      <c r="AM568" s="5">
        <f t="shared" si="441"/>
        <v>369.14287999999999</v>
      </c>
      <c r="AN568" s="5">
        <f t="shared" si="442"/>
        <v>13107200</v>
      </c>
      <c r="AO568" s="11">
        <f t="shared" si="443"/>
        <v>0.87485284572131994</v>
      </c>
      <c r="AP568" s="11">
        <f t="shared" si="459"/>
        <v>1.3333333333333333</v>
      </c>
      <c r="AQ568" s="6">
        <f t="shared" si="444"/>
        <v>0</v>
      </c>
      <c r="AR568" s="6">
        <f t="shared" si="445"/>
        <v>1.5401558533628634E-2</v>
      </c>
      <c r="AS568" s="5">
        <f t="shared" si="446"/>
        <v>1.5401558533628634E-2</v>
      </c>
      <c r="AT568" s="5">
        <f t="shared" si="447"/>
        <v>1.5401558533628634E-2</v>
      </c>
      <c r="AU568" s="6">
        <f t="shared" si="448"/>
        <v>0.18600585116587806</v>
      </c>
      <c r="AV568" s="6">
        <f t="shared" si="449"/>
        <v>0.37158385747462003</v>
      </c>
      <c r="AW568" s="6">
        <f t="shared" si="450"/>
        <v>25.510792239779526</v>
      </c>
      <c r="AX568" s="5">
        <f t="shared" si="451"/>
        <v>26.068381948420026</v>
      </c>
      <c r="AY568" s="5">
        <v>2.8556999999999999E-2</v>
      </c>
      <c r="AZ568" s="5">
        <v>25.468011276929666</v>
      </c>
      <c r="BA568" s="10">
        <f t="shared" si="452"/>
        <v>1.6648387435655008</v>
      </c>
      <c r="BB568" s="10">
        <f t="shared" si="453"/>
        <v>15.223943105017476</v>
      </c>
      <c r="BC568" s="5">
        <f t="shared" si="454"/>
        <v>46.067309123407099</v>
      </c>
      <c r="BD568" s="5">
        <f t="shared" si="457"/>
        <v>46.067309123407099</v>
      </c>
      <c r="BE568" s="5">
        <f t="shared" si="455"/>
        <v>2.3573519932991749</v>
      </c>
    </row>
    <row r="569" spans="5:57">
      <c r="E569" s="3"/>
      <c r="F569" s="3"/>
      <c r="G569" s="5">
        <v>1024</v>
      </c>
      <c r="H569" s="5">
        <v>4163763</v>
      </c>
      <c r="I569" s="5">
        <v>24284175</v>
      </c>
      <c r="J569" s="10">
        <f t="shared" si="422"/>
        <v>48568350</v>
      </c>
      <c r="K569" s="5">
        <v>11487524.125</v>
      </c>
      <c r="L569" s="10">
        <f t="shared" si="423"/>
        <v>91900193</v>
      </c>
      <c r="M569" s="5">
        <f t="shared" si="424"/>
        <v>374.68536</v>
      </c>
      <c r="N569" s="5">
        <f t="shared" si="425"/>
        <v>13107200</v>
      </c>
      <c r="O569" s="11">
        <f t="shared" si="426"/>
        <v>0.52849018499884981</v>
      </c>
      <c r="P569" s="11">
        <f t="shared" si="458"/>
        <v>1.3333333333333333</v>
      </c>
      <c r="Q569" s="6">
        <f t="shared" si="427"/>
        <v>1.9930859615160863E-3</v>
      </c>
      <c r="R569" s="6">
        <f t="shared" si="428"/>
        <v>1.5834888197614291E-2</v>
      </c>
      <c r="S569" s="5">
        <f t="shared" si="429"/>
        <v>1.7827974159130379E-2</v>
      </c>
      <c r="T569" s="5">
        <f t="shared" si="430"/>
        <v>1.5834888197614291E-2</v>
      </c>
      <c r="U569" s="6">
        <f t="shared" si="431"/>
        <v>0</v>
      </c>
      <c r="V569" s="6">
        <f t="shared" si="432"/>
        <v>1.1233079396275658</v>
      </c>
      <c r="W569" s="6">
        <f t="shared" si="433"/>
        <v>13.06252946596668</v>
      </c>
      <c r="X569" s="5">
        <f t="shared" si="434"/>
        <v>14.185837405594246</v>
      </c>
      <c r="Y569" s="5">
        <v>1.4579E-2</v>
      </c>
      <c r="Z569" s="5">
        <v>14.221141623079165</v>
      </c>
      <c r="AA569" s="10">
        <f t="shared" si="435"/>
        <v>3.3313910419095958</v>
      </c>
      <c r="AB569" s="10">
        <f t="shared" si="436"/>
        <v>50.428804719116542</v>
      </c>
      <c r="AC569" s="5">
        <f t="shared" si="437"/>
        <v>8.6143644805150661</v>
      </c>
      <c r="AD569" s="5">
        <f t="shared" si="456"/>
        <v>22.285301866591528</v>
      </c>
      <c r="AE569" s="5">
        <f t="shared" si="438"/>
        <v>0.24825164125800253</v>
      </c>
      <c r="AG569" s="5">
        <v>512</v>
      </c>
      <c r="AH569" s="5">
        <v>540486</v>
      </c>
      <c r="AI569" s="5">
        <v>30128561</v>
      </c>
      <c r="AJ569" s="10">
        <f t="shared" si="439"/>
        <v>60257122</v>
      </c>
      <c r="AK569" s="5">
        <v>5812587.4042969998</v>
      </c>
      <c r="AL569" s="10">
        <f t="shared" si="440"/>
        <v>46500699.234375998</v>
      </c>
      <c r="AM569" s="5">
        <f t="shared" si="441"/>
        <v>372.35245200000003</v>
      </c>
      <c r="AN569" s="5">
        <f t="shared" si="442"/>
        <v>13107200</v>
      </c>
      <c r="AO569" s="11">
        <f t="shared" si="443"/>
        <v>1.2958326002000087</v>
      </c>
      <c r="AP569" s="11">
        <f t="shared" si="459"/>
        <v>1.3333333333333333</v>
      </c>
      <c r="AQ569" s="6">
        <f t="shared" si="444"/>
        <v>0</v>
      </c>
      <c r="AR569" s="6">
        <f t="shared" si="445"/>
        <v>1.317875570108493E-2</v>
      </c>
      <c r="AS569" s="5">
        <f t="shared" si="446"/>
        <v>1.317875570108493E-2</v>
      </c>
      <c r="AT569" s="5">
        <f t="shared" si="447"/>
        <v>1.317875570108493E-2</v>
      </c>
      <c r="AU569" s="6">
        <f t="shared" si="448"/>
        <v>0.23574920422053722</v>
      </c>
      <c r="AV569" s="6">
        <f t="shared" si="449"/>
        <v>0.31795567113759066</v>
      </c>
      <c r="AW569" s="6">
        <f t="shared" si="450"/>
        <v>17.645924961038098</v>
      </c>
      <c r="AX569" s="5">
        <f t="shared" si="451"/>
        <v>18.199629836396227</v>
      </c>
      <c r="AY569" s="5">
        <v>1.9753E-2</v>
      </c>
      <c r="AZ569" s="5">
        <v>17.935724</v>
      </c>
      <c r="BA569" s="10">
        <f t="shared" si="452"/>
        <v>3.0505301473193946</v>
      </c>
      <c r="BB569" s="10">
        <f t="shared" si="453"/>
        <v>18.832865583709211</v>
      </c>
      <c r="BC569" s="5">
        <f t="shared" si="454"/>
        <v>33.282257373133547</v>
      </c>
      <c r="BD569" s="5">
        <f t="shared" si="457"/>
        <v>33.282257373133547</v>
      </c>
      <c r="BE569" s="5">
        <f t="shared" si="455"/>
        <v>1.4713977333517527</v>
      </c>
    </row>
    <row r="570" spans="5:57">
      <c r="E570" s="3"/>
      <c r="F570" s="3"/>
      <c r="G570" s="5">
        <v>512</v>
      </c>
      <c r="H570" s="5">
        <v>2987012</v>
      </c>
      <c r="I570" s="5">
        <v>26621990</v>
      </c>
      <c r="J570" s="10">
        <f t="shared" si="422"/>
        <v>53243980</v>
      </c>
      <c r="K570" s="5">
        <v>7233422.5429689996</v>
      </c>
      <c r="L570" s="10">
        <f t="shared" si="423"/>
        <v>57867380.343751997</v>
      </c>
      <c r="M570" s="5">
        <f t="shared" si="424"/>
        <v>379.20411999999999</v>
      </c>
      <c r="N570" s="5">
        <f t="shared" si="425"/>
        <v>13107200</v>
      </c>
      <c r="O570" s="11">
        <f t="shared" si="426"/>
        <v>0.92010351399549417</v>
      </c>
      <c r="P570" s="11">
        <f t="shared" si="458"/>
        <v>1.3333333333333333</v>
      </c>
      <c r="Q570" s="6">
        <f t="shared" si="427"/>
        <v>2.1849584981421697E-3</v>
      </c>
      <c r="R570" s="6">
        <f t="shared" si="428"/>
        <v>9.9708549908283182E-3</v>
      </c>
      <c r="S570" s="5">
        <f t="shared" si="429"/>
        <v>1.2155813488970487E-2</v>
      </c>
      <c r="T570" s="5">
        <f t="shared" si="430"/>
        <v>9.9708549908283182E-3</v>
      </c>
      <c r="U570" s="6">
        <f t="shared" si="431"/>
        <v>0</v>
      </c>
      <c r="V570" s="6">
        <f t="shared" si="432"/>
        <v>0.70732047086761562</v>
      </c>
      <c r="W570" s="6">
        <f t="shared" si="433"/>
        <v>32.628100214873626</v>
      </c>
      <c r="X570" s="5">
        <f t="shared" si="434"/>
        <v>33.335420685741241</v>
      </c>
      <c r="Y570" s="5">
        <v>3.6415999999999997E-2</v>
      </c>
      <c r="Z570" s="5">
        <v>34.334825599999995</v>
      </c>
      <c r="AA570" s="10">
        <f t="shared" si="435"/>
        <v>1.4621040202108966</v>
      </c>
      <c r="AB570" s="10">
        <f t="shared" si="436"/>
        <v>12.712517650209138</v>
      </c>
      <c r="AC570" s="5">
        <f t="shared" si="437"/>
        <v>72.619576584939821</v>
      </c>
      <c r="AD570" s="5">
        <f t="shared" si="456"/>
        <v>66.619580709110039</v>
      </c>
      <c r="AE570" s="5">
        <f t="shared" si="438"/>
        <v>2.9107615862151182</v>
      </c>
      <c r="AG570" s="5">
        <v>1024</v>
      </c>
      <c r="AH570" s="5">
        <v>4163763</v>
      </c>
      <c r="AI570" s="5">
        <v>24284175</v>
      </c>
      <c r="AJ570" s="10">
        <f t="shared" si="439"/>
        <v>48568350</v>
      </c>
      <c r="AK570" s="5">
        <v>11469239.837890999</v>
      </c>
      <c r="AL570" s="10">
        <f t="shared" si="440"/>
        <v>91753918.703127995</v>
      </c>
      <c r="AM570" s="5">
        <f t="shared" si="441"/>
        <v>374.68536</v>
      </c>
      <c r="AN570" s="5">
        <f t="shared" si="442"/>
        <v>13107200</v>
      </c>
      <c r="AO570" s="11">
        <f t="shared" si="443"/>
        <v>0.52933270520187869</v>
      </c>
      <c r="AP570" s="11">
        <f t="shared" si="459"/>
        <v>1.3333333333333333</v>
      </c>
      <c r="AQ570" s="6">
        <f t="shared" si="444"/>
        <v>0</v>
      </c>
      <c r="AR570" s="6">
        <f t="shared" si="445"/>
        <v>2.600396336216422E-2</v>
      </c>
      <c r="AS570" s="5">
        <f t="shared" si="446"/>
        <v>2.600396336216422E-2</v>
      </c>
      <c r="AT570" s="5">
        <f t="shared" si="447"/>
        <v>2.600396336216422E-2</v>
      </c>
      <c r="AU570" s="6">
        <f t="shared" si="448"/>
        <v>0.19001820005284237</v>
      </c>
      <c r="AV570" s="6">
        <f t="shared" si="449"/>
        <v>0.62738150782881408</v>
      </c>
      <c r="AW570" s="6">
        <f t="shared" si="450"/>
        <v>13.532145563195723</v>
      </c>
      <c r="AX570" s="5">
        <f t="shared" si="451"/>
        <v>14.349545271077378</v>
      </c>
      <c r="AY570" s="5">
        <v>1.5148E-2</v>
      </c>
      <c r="AZ570" s="5">
        <v>14.82814415385198</v>
      </c>
      <c r="BA570" s="10">
        <f t="shared" si="452"/>
        <v>3.2062549511486664</v>
      </c>
      <c r="BB570" s="10">
        <f t="shared" si="453"/>
        <v>48.457311171443358</v>
      </c>
      <c r="BC570" s="5">
        <f t="shared" si="454"/>
        <v>71.665984698733965</v>
      </c>
      <c r="BD570" s="5">
        <f t="shared" si="457"/>
        <v>71.665984698733965</v>
      </c>
      <c r="BE570" s="5">
        <f t="shared" si="455"/>
        <v>3.2276384543393704</v>
      </c>
    </row>
    <row r="571" spans="5:57">
      <c r="E571" s="3"/>
      <c r="F571" s="3"/>
      <c r="G571" s="5">
        <v>2048</v>
      </c>
      <c r="H571" s="5">
        <v>2097152</v>
      </c>
      <c r="I571" s="5">
        <v>28963873</v>
      </c>
      <c r="J571" s="10">
        <f t="shared" si="422"/>
        <v>57927746</v>
      </c>
      <c r="K571" s="5">
        <v>6110816.6699219998</v>
      </c>
      <c r="L571" s="10">
        <f t="shared" si="423"/>
        <v>48886533.359375998</v>
      </c>
      <c r="M571" s="5">
        <f t="shared" si="424"/>
        <v>389.50951600000002</v>
      </c>
      <c r="N571" s="5">
        <f t="shared" si="425"/>
        <v>13107200</v>
      </c>
      <c r="O571" s="11">
        <f t="shared" si="426"/>
        <v>1.1849428057039757</v>
      </c>
      <c r="P571" s="11">
        <f t="shared" si="458"/>
        <v>1.3333333333333333</v>
      </c>
      <c r="Q571" s="6">
        <f t="shared" si="427"/>
        <v>2.3771649095526122E-3</v>
      </c>
      <c r="R571" s="6">
        <f t="shared" si="428"/>
        <v>8.42340766482025E-3</v>
      </c>
      <c r="S571" s="5">
        <f t="shared" si="429"/>
        <v>1.0800572574372863E-2</v>
      </c>
      <c r="T571" s="5">
        <f t="shared" si="430"/>
        <v>8.42340766482025E-3</v>
      </c>
      <c r="U571" s="6">
        <f t="shared" si="431"/>
        <v>0</v>
      </c>
      <c r="V571" s="6">
        <f t="shared" si="432"/>
        <v>0.5975464171599173</v>
      </c>
      <c r="W571" s="6">
        <f t="shared" si="433"/>
        <v>6.6768618959039516</v>
      </c>
      <c r="X571" s="5">
        <f t="shared" si="434"/>
        <v>7.2744083130638693</v>
      </c>
      <c r="Y571" s="5">
        <v>7.4520000000000003E-3</v>
      </c>
      <c r="Z571" s="5">
        <v>7.4208162461509799</v>
      </c>
      <c r="AA571" s="10">
        <f t="shared" si="435"/>
        <v>7.7734495437466453</v>
      </c>
      <c r="AB571" s="10">
        <f t="shared" si="436"/>
        <v>52.481517294016101</v>
      </c>
      <c r="AC571" s="5">
        <f t="shared" si="437"/>
        <v>13.035529586959873</v>
      </c>
      <c r="AD571" s="5">
        <f t="shared" si="456"/>
        <v>44.935219731251514</v>
      </c>
      <c r="AE571" s="5">
        <f t="shared" si="438"/>
        <v>1.9729357018245715</v>
      </c>
      <c r="AG571" s="5">
        <v>512</v>
      </c>
      <c r="AH571" s="5">
        <v>2987012</v>
      </c>
      <c r="AI571" s="5">
        <v>26621990</v>
      </c>
      <c r="AJ571" s="10">
        <f t="shared" si="439"/>
        <v>53243980</v>
      </c>
      <c r="AK571" s="5">
        <v>7241874.4902339997</v>
      </c>
      <c r="AL571" s="10">
        <f t="shared" si="440"/>
        <v>57934995.921871997</v>
      </c>
      <c r="AM571" s="5">
        <f t="shared" si="441"/>
        <v>379.20411999999999</v>
      </c>
      <c r="AN571" s="5">
        <f t="shared" si="442"/>
        <v>13107200</v>
      </c>
      <c r="AO571" s="11">
        <f t="shared" si="443"/>
        <v>0.91902966683215015</v>
      </c>
      <c r="AP571" s="11">
        <f t="shared" si="459"/>
        <v>1.3333333333333333</v>
      </c>
      <c r="AQ571" s="6">
        <f t="shared" si="444"/>
        <v>0</v>
      </c>
      <c r="AR571" s="6">
        <f t="shared" si="445"/>
        <v>1.6419347888714571E-2</v>
      </c>
      <c r="AS571" s="5">
        <f t="shared" si="446"/>
        <v>1.6419347888714571E-2</v>
      </c>
      <c r="AT571" s="5">
        <f t="shared" si="447"/>
        <v>1.6419347888714571E-2</v>
      </c>
      <c r="AU571" s="6">
        <f t="shared" si="448"/>
        <v>0.20831107590127187</v>
      </c>
      <c r="AV571" s="6">
        <f t="shared" si="449"/>
        <v>0.39613943045989081</v>
      </c>
      <c r="AW571" s="6">
        <f t="shared" si="450"/>
        <v>32.452850806692254</v>
      </c>
      <c r="AX571" s="5">
        <f t="shared" si="451"/>
        <v>33.057301313053415</v>
      </c>
      <c r="AY571" s="5">
        <v>3.6327999999999999E-2</v>
      </c>
      <c r="AZ571" s="5">
        <v>34.396418870598922</v>
      </c>
      <c r="BA571" s="10">
        <f t="shared" si="452"/>
        <v>1.4656457828672098</v>
      </c>
      <c r="BB571" s="10">
        <f t="shared" si="453"/>
        <v>12.758202140909932</v>
      </c>
      <c r="BC571" s="5">
        <f t="shared" si="454"/>
        <v>54.802499755795608</v>
      </c>
      <c r="BD571" s="5">
        <f t="shared" si="457"/>
        <v>54.802499755795608</v>
      </c>
      <c r="BE571" s="5">
        <f t="shared" si="455"/>
        <v>3.8931888885971966</v>
      </c>
    </row>
    <row r="572" spans="5:57">
      <c r="E572" s="3"/>
      <c r="F572" s="3"/>
      <c r="G572" s="5">
        <v>1024</v>
      </c>
      <c r="H572" s="5">
        <v>434102</v>
      </c>
      <c r="I572" s="5">
        <v>31765148</v>
      </c>
      <c r="J572" s="10">
        <f t="shared" si="422"/>
        <v>63530296</v>
      </c>
      <c r="K572" s="5">
        <v>6002517.8935550004</v>
      </c>
      <c r="L572" s="10">
        <f t="shared" si="423"/>
        <v>48020143.148440003</v>
      </c>
      <c r="M572" s="5">
        <f t="shared" si="424"/>
        <v>389.86381599999999</v>
      </c>
      <c r="N572" s="5">
        <f t="shared" si="425"/>
        <v>13107200</v>
      </c>
      <c r="O572" s="11">
        <f t="shared" si="426"/>
        <v>1.3229926408926973</v>
      </c>
      <c r="P572" s="11">
        <f t="shared" si="458"/>
        <v>1.3333333333333333</v>
      </c>
      <c r="Q572" s="6">
        <f t="shared" si="427"/>
        <v>2.6070752061488926E-3</v>
      </c>
      <c r="R572" s="6">
        <f t="shared" si="428"/>
        <v>8.2741240596630895E-3</v>
      </c>
      <c r="S572" s="5">
        <f t="shared" si="429"/>
        <v>1.0881199265811981E-2</v>
      </c>
      <c r="T572" s="5">
        <f t="shared" si="430"/>
        <v>8.2741240596630895E-3</v>
      </c>
      <c r="U572" s="6">
        <f t="shared" si="431"/>
        <v>0</v>
      </c>
      <c r="V572" s="6">
        <f t="shared" si="432"/>
        <v>0.58695641760725037</v>
      </c>
      <c r="W572" s="6">
        <f t="shared" si="433"/>
        <v>12.245393388529161</v>
      </c>
      <c r="X572" s="5">
        <f t="shared" si="434"/>
        <v>12.832349806136412</v>
      </c>
      <c r="Y572" s="5">
        <v>1.3667E-2</v>
      </c>
      <c r="Z572" s="5">
        <v>13.1121198</v>
      </c>
      <c r="AA572" s="10">
        <f t="shared" si="435"/>
        <v>4.6484448671983607</v>
      </c>
      <c r="AB572" s="10">
        <f t="shared" si="436"/>
        <v>28.108666509659766</v>
      </c>
      <c r="AC572" s="5">
        <f t="shared" si="437"/>
        <v>39.459105438917909</v>
      </c>
      <c r="AD572" s="5">
        <f t="shared" si="456"/>
        <v>20.383410654774416</v>
      </c>
      <c r="AE572" s="5">
        <f t="shared" si="438"/>
        <v>2.1336747843288366</v>
      </c>
      <c r="AG572" s="5">
        <v>512</v>
      </c>
      <c r="AH572" s="5">
        <v>7122792</v>
      </c>
      <c r="AI572" s="5">
        <v>20393249</v>
      </c>
      <c r="AJ572" s="10">
        <f t="shared" si="439"/>
        <v>40786498</v>
      </c>
      <c r="AK572" s="5">
        <v>10535422.660156</v>
      </c>
      <c r="AL572" s="10">
        <f t="shared" si="440"/>
        <v>84283381.281248003</v>
      </c>
      <c r="AM572" s="5">
        <f t="shared" si="441"/>
        <v>387.17482799999999</v>
      </c>
      <c r="AN572" s="5">
        <f t="shared" si="442"/>
        <v>13107200</v>
      </c>
      <c r="AO572" s="11">
        <f t="shared" si="443"/>
        <v>0.48392099818466211</v>
      </c>
      <c r="AP572" s="11">
        <f t="shared" si="459"/>
        <v>1.3333333333333333</v>
      </c>
      <c r="AQ572" s="6">
        <f t="shared" si="444"/>
        <v>0</v>
      </c>
      <c r="AR572" s="6">
        <f t="shared" si="445"/>
        <v>2.3886739551344887E-2</v>
      </c>
      <c r="AS572" s="5">
        <f t="shared" si="446"/>
        <v>2.3886739551344887E-2</v>
      </c>
      <c r="AT572" s="5">
        <f t="shared" si="447"/>
        <v>2.3886739551344887E-2</v>
      </c>
      <c r="AU572" s="6">
        <f t="shared" si="448"/>
        <v>0.15957258042364739</v>
      </c>
      <c r="AV572" s="6">
        <f t="shared" si="449"/>
        <v>0.57630056111529926</v>
      </c>
      <c r="AW572" s="6">
        <f t="shared" si="450"/>
        <v>26.370174602586122</v>
      </c>
      <c r="AX572" s="5">
        <f t="shared" si="451"/>
        <v>27.106047744125068</v>
      </c>
      <c r="AY572" s="5">
        <v>2.9519E-2</v>
      </c>
      <c r="AZ572" s="5">
        <v>26.437216400000001</v>
      </c>
      <c r="BA572" s="10">
        <f t="shared" si="452"/>
        <v>1.3817032419797417</v>
      </c>
      <c r="BB572" s="10">
        <f t="shared" si="453"/>
        <v>22.841798511127884</v>
      </c>
      <c r="BC572" s="5">
        <f t="shared" si="454"/>
        <v>19.080119410058312</v>
      </c>
      <c r="BD572" s="5">
        <f t="shared" si="457"/>
        <v>19.080119410058312</v>
      </c>
      <c r="BE572" s="5">
        <f t="shared" si="455"/>
        <v>2.52988565061285</v>
      </c>
    </row>
    <row r="573" spans="5:57">
      <c r="E573" s="3"/>
      <c r="F573" s="3"/>
      <c r="G573" s="5">
        <v>1024</v>
      </c>
      <c r="H573" s="5">
        <v>6815744</v>
      </c>
      <c r="I573" s="5">
        <v>25118720</v>
      </c>
      <c r="J573" s="10">
        <f t="shared" si="422"/>
        <v>50237440</v>
      </c>
      <c r="K573" s="5">
        <v>10121333.96582</v>
      </c>
      <c r="L573" s="10">
        <f t="shared" si="423"/>
        <v>80970671.726559997</v>
      </c>
      <c r="M573" s="5">
        <f t="shared" si="424"/>
        <v>437.73952000000003</v>
      </c>
      <c r="N573" s="5">
        <f t="shared" si="425"/>
        <v>13107200</v>
      </c>
      <c r="O573" s="11">
        <f t="shared" si="426"/>
        <v>0.62043995595903045</v>
      </c>
      <c r="P573" s="11">
        <f t="shared" si="458"/>
        <v>1.3333333333333333</v>
      </c>
      <c r="Q573" s="6">
        <f t="shared" si="427"/>
        <v>2.0615799467452916E-3</v>
      </c>
      <c r="R573" s="6">
        <f t="shared" si="428"/>
        <v>1.3951674008734738E-2</v>
      </c>
      <c r="S573" s="5">
        <f t="shared" si="429"/>
        <v>1.601325395548003E-2</v>
      </c>
      <c r="T573" s="5">
        <f t="shared" si="430"/>
        <v>1.3951674008734738E-2</v>
      </c>
      <c r="U573" s="6">
        <f t="shared" si="431"/>
        <v>0</v>
      </c>
      <c r="V573" s="6">
        <f t="shared" si="432"/>
        <v>0.9897149881657169</v>
      </c>
      <c r="W573" s="6">
        <f t="shared" si="433"/>
        <v>13.660149820846971</v>
      </c>
      <c r="X573" s="5">
        <f t="shared" si="434"/>
        <v>14.649864809012689</v>
      </c>
      <c r="Y573" s="5">
        <v>1.5245999999999999E-2</v>
      </c>
      <c r="Z573" s="5">
        <v>14.808766499993464</v>
      </c>
      <c r="AA573" s="10">
        <f t="shared" si="435"/>
        <v>3.2951226551226553</v>
      </c>
      <c r="AB573" s="10">
        <f t="shared" si="436"/>
        <v>42.487562233535357</v>
      </c>
      <c r="AC573" s="5">
        <f t="shared" si="437"/>
        <v>8.4896103323183905</v>
      </c>
      <c r="AD573" s="5">
        <f t="shared" si="456"/>
        <v>5.0324934768465894</v>
      </c>
      <c r="AE573" s="5">
        <f t="shared" si="438"/>
        <v>1.0730244884396356</v>
      </c>
      <c r="AG573" s="5">
        <v>512</v>
      </c>
      <c r="AH573" s="5">
        <v>2097152</v>
      </c>
      <c r="AI573" s="5">
        <v>28963873</v>
      </c>
      <c r="AJ573" s="10">
        <f t="shared" si="439"/>
        <v>57927746</v>
      </c>
      <c r="AK573" s="5">
        <v>6106826.90625</v>
      </c>
      <c r="AL573" s="10">
        <f t="shared" si="440"/>
        <v>48854615.25</v>
      </c>
      <c r="AM573" s="5">
        <f t="shared" si="441"/>
        <v>389.50951600000002</v>
      </c>
      <c r="AN573" s="5">
        <f t="shared" si="442"/>
        <v>13107200</v>
      </c>
      <c r="AO573" s="11">
        <f t="shared" si="443"/>
        <v>1.1857169625340567</v>
      </c>
      <c r="AP573" s="11">
        <f t="shared" si="459"/>
        <v>1.3333333333333333</v>
      </c>
      <c r="AQ573" s="6">
        <f t="shared" si="444"/>
        <v>0</v>
      </c>
      <c r="AR573" s="6">
        <f t="shared" si="445"/>
        <v>1.3845878660987583E-2</v>
      </c>
      <c r="AS573" s="5">
        <f t="shared" si="446"/>
        <v>1.3845878660987583E-2</v>
      </c>
      <c r="AT573" s="5">
        <f t="shared" si="447"/>
        <v>1.3845878660987583E-2</v>
      </c>
      <c r="AU573" s="6">
        <f t="shared" si="448"/>
        <v>0.22663578293349967</v>
      </c>
      <c r="AV573" s="6">
        <f t="shared" si="449"/>
        <v>0.33405093333519564</v>
      </c>
      <c r="AW573" s="6">
        <f t="shared" si="450"/>
        <v>25.613525058618151</v>
      </c>
      <c r="AX573" s="5">
        <f t="shared" si="451"/>
        <v>26.174211774886846</v>
      </c>
      <c r="AY573" s="5">
        <v>2.8672E-2</v>
      </c>
      <c r="AZ573" s="5">
        <v>24.135427938463742</v>
      </c>
      <c r="BA573" s="10">
        <f t="shared" si="452"/>
        <v>2.0203594447544644</v>
      </c>
      <c r="BB573" s="10">
        <f t="shared" si="453"/>
        <v>13.631310058593749</v>
      </c>
      <c r="BC573" s="5">
        <f t="shared" si="454"/>
        <v>51.709407571890409</v>
      </c>
      <c r="BD573" s="5">
        <f t="shared" si="457"/>
        <v>51.709407571890409</v>
      </c>
      <c r="BE573" s="5">
        <f t="shared" si="455"/>
        <v>8.4472661583678352</v>
      </c>
    </row>
    <row r="574" spans="5:57">
      <c r="E574" s="3"/>
      <c r="F574" s="3"/>
      <c r="G574" s="5">
        <v>1024</v>
      </c>
      <c r="H574" s="5">
        <v>2145852</v>
      </c>
      <c r="I574" s="5">
        <v>34043123</v>
      </c>
      <c r="J574" s="10">
        <f t="shared" si="422"/>
        <v>68086246</v>
      </c>
      <c r="K574" s="5">
        <v>7181289.0566410003</v>
      </c>
      <c r="L574" s="10">
        <f t="shared" si="423"/>
        <v>57450312.453128003</v>
      </c>
      <c r="M574" s="5">
        <f t="shared" si="424"/>
        <v>451.43451599999997</v>
      </c>
      <c r="N574" s="5">
        <f t="shared" si="425"/>
        <v>13107200</v>
      </c>
      <c r="O574" s="11">
        <f t="shared" si="426"/>
        <v>1.1851327363197466</v>
      </c>
      <c r="P574" s="11">
        <f t="shared" si="458"/>
        <v>1.3333333333333333</v>
      </c>
      <c r="Q574" s="6">
        <f t="shared" si="427"/>
        <v>2.794036467677629E-3</v>
      </c>
      <c r="R574" s="6">
        <f t="shared" si="428"/>
        <v>9.8989919924682857E-3</v>
      </c>
      <c r="S574" s="5">
        <f t="shared" si="429"/>
        <v>1.2693028460145915E-2</v>
      </c>
      <c r="T574" s="5">
        <f t="shared" si="430"/>
        <v>9.8989919924682857E-3</v>
      </c>
      <c r="U574" s="6">
        <f t="shared" si="431"/>
        <v>0</v>
      </c>
      <c r="V574" s="6">
        <f t="shared" si="432"/>
        <v>0.7022225961231997</v>
      </c>
      <c r="W574" s="6">
        <f t="shared" si="433"/>
        <v>9.1793411330563579</v>
      </c>
      <c r="X574" s="5">
        <f t="shared" si="434"/>
        <v>9.8815637291795575</v>
      </c>
      <c r="Y574" s="5">
        <v>1.0245000000000001E-2</v>
      </c>
      <c r="Z574" s="5">
        <v>9.8869941666712204</v>
      </c>
      <c r="AA574" s="10">
        <f t="shared" si="435"/>
        <v>6.6458024402147391</v>
      </c>
      <c r="AB574" s="10">
        <f t="shared" si="436"/>
        <v>44.86115174475588</v>
      </c>
      <c r="AC574" s="5">
        <f t="shared" si="437"/>
        <v>3.377335359021131</v>
      </c>
      <c r="AD574" s="5">
        <f t="shared" si="456"/>
        <v>23.89486051874977</v>
      </c>
      <c r="AE574" s="5">
        <f t="shared" si="438"/>
        <v>5.4925060135756883E-2</v>
      </c>
      <c r="AG574" s="5">
        <v>512</v>
      </c>
      <c r="AH574" s="5">
        <v>434102</v>
      </c>
      <c r="AI574" s="5">
        <v>31765148</v>
      </c>
      <c r="AJ574" s="10">
        <f t="shared" si="439"/>
        <v>63530296</v>
      </c>
      <c r="AK574" s="5">
        <v>6000910.7363280002</v>
      </c>
      <c r="AL574" s="10">
        <f t="shared" si="440"/>
        <v>48007285.890624002</v>
      </c>
      <c r="AM574" s="5">
        <f t="shared" si="441"/>
        <v>389.86381599999999</v>
      </c>
      <c r="AN574" s="5">
        <f t="shared" si="442"/>
        <v>13107200</v>
      </c>
      <c r="AO574" s="11">
        <f t="shared" si="443"/>
        <v>1.3233469633076611</v>
      </c>
      <c r="AP574" s="11">
        <f t="shared" si="459"/>
        <v>1.3333333333333333</v>
      </c>
      <c r="AQ574" s="6">
        <f t="shared" si="444"/>
        <v>0</v>
      </c>
      <c r="AR574" s="6">
        <f t="shared" si="445"/>
        <v>1.3605737183344641E-2</v>
      </c>
      <c r="AS574" s="5">
        <f t="shared" si="446"/>
        <v>1.3605737183344641E-2</v>
      </c>
      <c r="AT574" s="5">
        <f t="shared" si="447"/>
        <v>1.3605737183344641E-2</v>
      </c>
      <c r="AU574" s="6">
        <f t="shared" si="448"/>
        <v>0.24855512890069956</v>
      </c>
      <c r="AV574" s="6">
        <f t="shared" si="449"/>
        <v>0.32825718873412923</v>
      </c>
      <c r="AW574" s="6">
        <f t="shared" si="450"/>
        <v>18.717919592397674</v>
      </c>
      <c r="AX574" s="5">
        <f t="shared" si="451"/>
        <v>19.294731910032503</v>
      </c>
      <c r="AY574" s="5">
        <v>2.0952999999999999E-2</v>
      </c>
      <c r="AZ574" s="5">
        <v>19.088415811108781</v>
      </c>
      <c r="BA574" s="10">
        <f t="shared" si="452"/>
        <v>3.0320381806901158</v>
      </c>
      <c r="BB574" s="10">
        <f t="shared" si="453"/>
        <v>18.329513058988784</v>
      </c>
      <c r="BC574" s="5">
        <f t="shared" si="454"/>
        <v>35.065445600416929</v>
      </c>
      <c r="BD574" s="5">
        <f t="shared" si="457"/>
        <v>35.065445600416929</v>
      </c>
      <c r="BE574" s="5">
        <f t="shared" si="455"/>
        <v>1.08084453401132</v>
      </c>
    </row>
    <row r="575" spans="5:57">
      <c r="E575" s="3"/>
      <c r="F575" s="3"/>
      <c r="G575" s="5">
        <v>1024</v>
      </c>
      <c r="H575" s="5">
        <v>503712</v>
      </c>
      <c r="I575" s="5">
        <v>36816342</v>
      </c>
      <c r="J575" s="10">
        <f t="shared" si="422"/>
        <v>73632684</v>
      </c>
      <c r="K575" s="5">
        <v>7193915.8564449996</v>
      </c>
      <c r="L575" s="10">
        <f t="shared" si="423"/>
        <v>57551326.851559997</v>
      </c>
      <c r="M575" s="5">
        <f t="shared" si="424"/>
        <v>451.87034399999999</v>
      </c>
      <c r="N575" s="5">
        <f t="shared" si="425"/>
        <v>13107200</v>
      </c>
      <c r="O575" s="11">
        <f t="shared" si="426"/>
        <v>1.2794263491077809</v>
      </c>
      <c r="P575" s="11">
        <f t="shared" si="458"/>
        <v>1.3333333333333333</v>
      </c>
      <c r="Q575" s="6">
        <f t="shared" si="427"/>
        <v>3.0216441116313426E-3</v>
      </c>
      <c r="R575" s="6">
        <f t="shared" si="428"/>
        <v>9.916397306356144E-3</v>
      </c>
      <c r="S575" s="5">
        <f t="shared" si="429"/>
        <v>1.2938041417987486E-2</v>
      </c>
      <c r="T575" s="5">
        <f t="shared" si="430"/>
        <v>9.916397306356144E-3</v>
      </c>
      <c r="U575" s="6">
        <f t="shared" si="431"/>
        <v>0</v>
      </c>
      <c r="V575" s="6">
        <f t="shared" si="432"/>
        <v>0.70345730817408036</v>
      </c>
      <c r="W575" s="6">
        <f t="shared" si="433"/>
        <v>10.124602713864016</v>
      </c>
      <c r="X575" s="5">
        <f t="shared" si="434"/>
        <v>10.828060022038096</v>
      </c>
      <c r="Y575" s="5">
        <v>1.1299999999999999E-2</v>
      </c>
      <c r="Z575" s="5">
        <v>10.985973</v>
      </c>
      <c r="AA575" s="10">
        <f t="shared" si="435"/>
        <v>6.5161667256637177</v>
      </c>
      <c r="AB575" s="10">
        <f t="shared" si="436"/>
        <v>40.744302195794695</v>
      </c>
      <c r="AC575" s="5">
        <f t="shared" si="437"/>
        <v>12.244271625166862</v>
      </c>
      <c r="AD575" s="5">
        <f t="shared" si="456"/>
        <v>14.495941752101652</v>
      </c>
      <c r="AE575" s="5">
        <f t="shared" si="438"/>
        <v>1.4374054802601743</v>
      </c>
      <c r="AG575" s="5">
        <v>1024</v>
      </c>
      <c r="AH575" s="5">
        <v>6815744</v>
      </c>
      <c r="AI575" s="5">
        <v>25118720</v>
      </c>
      <c r="AJ575" s="10">
        <f t="shared" si="439"/>
        <v>50237440</v>
      </c>
      <c r="AK575" s="5">
        <v>10112421.301758001</v>
      </c>
      <c r="AL575" s="10">
        <f t="shared" si="440"/>
        <v>80899370.414064005</v>
      </c>
      <c r="AM575" s="5">
        <f t="shared" si="441"/>
        <v>437.73952000000003</v>
      </c>
      <c r="AN575" s="5">
        <f t="shared" si="442"/>
        <v>13107200</v>
      </c>
      <c r="AO575" s="11">
        <f t="shared" si="443"/>
        <v>0.62098678571751209</v>
      </c>
      <c r="AP575" s="11">
        <f t="shared" si="459"/>
        <v>1.3333333333333333</v>
      </c>
      <c r="AQ575" s="6">
        <f t="shared" si="444"/>
        <v>0</v>
      </c>
      <c r="AR575" s="6">
        <f t="shared" si="445"/>
        <v>2.2927677575015168E-2</v>
      </c>
      <c r="AS575" s="5">
        <f t="shared" si="446"/>
        <v>2.2927677575015168E-2</v>
      </c>
      <c r="AT575" s="5">
        <f t="shared" si="447"/>
        <v>2.2927677575015168E-2</v>
      </c>
      <c r="AU575" s="6">
        <f t="shared" si="448"/>
        <v>0.19654832672023376</v>
      </c>
      <c r="AV575" s="6">
        <f t="shared" si="449"/>
        <v>0.55316186720041349</v>
      </c>
      <c r="AW575" s="6">
        <f t="shared" si="450"/>
        <v>14.284328462866361</v>
      </c>
      <c r="AX575" s="5">
        <f t="shared" si="451"/>
        <v>15.034038656787008</v>
      </c>
      <c r="AY575" s="5">
        <v>1.5990000000000001E-2</v>
      </c>
      <c r="AZ575" s="5">
        <v>15.6481338</v>
      </c>
      <c r="BA575" s="10">
        <f t="shared" si="452"/>
        <v>3.1418036272670418</v>
      </c>
      <c r="BB575" s="10">
        <f t="shared" si="453"/>
        <v>40.474982070826265</v>
      </c>
      <c r="BC575" s="5">
        <f t="shared" si="454"/>
        <v>43.387602095154264</v>
      </c>
      <c r="BD575" s="5">
        <f t="shared" si="457"/>
        <v>43.387602095154264</v>
      </c>
      <c r="BE575" s="5">
        <f t="shared" si="455"/>
        <v>3.9243985964191617</v>
      </c>
    </row>
    <row r="576" spans="5:57">
      <c r="E576" s="3"/>
      <c r="F576" s="3"/>
      <c r="G576" s="5">
        <v>1024</v>
      </c>
      <c r="H576" s="5">
        <v>11548845</v>
      </c>
      <c r="I576" s="5">
        <v>20385176</v>
      </c>
      <c r="J576" s="10">
        <f t="shared" si="422"/>
        <v>40770352</v>
      </c>
      <c r="K576" s="5">
        <v>9710895.8740229998</v>
      </c>
      <c r="L576" s="10">
        <f t="shared" si="423"/>
        <v>77687166.992183998</v>
      </c>
      <c r="M576" s="5">
        <f t="shared" si="424"/>
        <v>475.59901200000002</v>
      </c>
      <c r="N576" s="5">
        <f t="shared" si="425"/>
        <v>13107200</v>
      </c>
      <c r="O576" s="11">
        <f t="shared" si="426"/>
        <v>0.52480163170452399</v>
      </c>
      <c r="P576" s="11">
        <f t="shared" si="458"/>
        <v>1.3333333333333333</v>
      </c>
      <c r="Q576" s="6">
        <f t="shared" si="427"/>
        <v>1.6730816718556279E-3</v>
      </c>
      <c r="R576" s="6">
        <f t="shared" si="428"/>
        <v>1.3385908816433334E-2</v>
      </c>
      <c r="S576" s="5">
        <f t="shared" si="429"/>
        <v>1.5058990488288963E-2</v>
      </c>
      <c r="T576" s="5">
        <f t="shared" si="430"/>
        <v>1.3385908816433334E-2</v>
      </c>
      <c r="U576" s="6">
        <f t="shared" si="431"/>
        <v>0</v>
      </c>
      <c r="V576" s="6">
        <f t="shared" si="432"/>
        <v>0.94958028531553618</v>
      </c>
      <c r="W576" s="6">
        <f t="shared" si="433"/>
        <v>14.170859869245422</v>
      </c>
      <c r="X576" s="5">
        <f t="shared" si="434"/>
        <v>15.120440154560958</v>
      </c>
      <c r="Y576" s="5">
        <v>1.5816E-2</v>
      </c>
      <c r="Z576" s="5">
        <v>15.453248742852624</v>
      </c>
      <c r="AA576" s="10">
        <f t="shared" si="435"/>
        <v>2.5777916034395547</v>
      </c>
      <c r="AB576" s="10">
        <f t="shared" si="436"/>
        <v>39.295481533729891</v>
      </c>
      <c r="AC576" s="5">
        <f t="shared" si="437"/>
        <v>15.364764691240932</v>
      </c>
      <c r="AD576" s="5">
        <f t="shared" si="456"/>
        <v>4.7863525019666007</v>
      </c>
      <c r="AE576" s="5">
        <f t="shared" si="438"/>
        <v>2.1536480375726521</v>
      </c>
      <c r="AG576" s="5">
        <v>1024</v>
      </c>
      <c r="AH576" s="5">
        <v>2145852</v>
      </c>
      <c r="AI576" s="5">
        <v>34043123</v>
      </c>
      <c r="AJ576" s="10">
        <f t="shared" si="439"/>
        <v>68086246</v>
      </c>
      <c r="AK576" s="5">
        <v>7184936.0507810004</v>
      </c>
      <c r="AL576" s="10">
        <f t="shared" si="440"/>
        <v>57479488.406248003</v>
      </c>
      <c r="AM576" s="5">
        <f t="shared" si="441"/>
        <v>451.43451599999997</v>
      </c>
      <c r="AN576" s="5">
        <f t="shared" si="442"/>
        <v>13107200</v>
      </c>
      <c r="AO576" s="11">
        <f t="shared" si="443"/>
        <v>1.1845311760394694</v>
      </c>
      <c r="AP576" s="11">
        <f t="shared" si="459"/>
        <v>1.3333333333333333</v>
      </c>
      <c r="AQ576" s="6">
        <f t="shared" si="444"/>
        <v>0</v>
      </c>
      <c r="AR576" s="6">
        <f t="shared" si="445"/>
        <v>1.6290252576875067E-2</v>
      </c>
      <c r="AS576" s="5">
        <f t="shared" si="446"/>
        <v>1.6290252576875067E-2</v>
      </c>
      <c r="AT576" s="5">
        <f t="shared" si="447"/>
        <v>1.6290252576875067E-2</v>
      </c>
      <c r="AU576" s="6">
        <f t="shared" si="448"/>
        <v>0.26637977022639309</v>
      </c>
      <c r="AV576" s="6">
        <f t="shared" si="449"/>
        <v>0.39302482787921872</v>
      </c>
      <c r="AW576" s="6">
        <f t="shared" si="450"/>
        <v>8.9073820577386176</v>
      </c>
      <c r="AX576" s="5">
        <f t="shared" si="451"/>
        <v>9.5667866558442292</v>
      </c>
      <c r="AY576" s="5">
        <v>9.9710000000000007E-3</v>
      </c>
      <c r="AZ576" s="5">
        <v>9.7258380375000009</v>
      </c>
      <c r="BA576" s="10">
        <f t="shared" si="452"/>
        <v>6.8284270384113919</v>
      </c>
      <c r="BB576" s="10">
        <f t="shared" si="453"/>
        <v>46.117330984854476</v>
      </c>
      <c r="BC576" s="5">
        <f t="shared" si="454"/>
        <v>63.376317088306742</v>
      </c>
      <c r="BD576" s="5">
        <f t="shared" si="457"/>
        <v>63.376317088306742</v>
      </c>
      <c r="BE576" s="5">
        <f t="shared" si="455"/>
        <v>1.6353488618925782</v>
      </c>
    </row>
    <row r="577" spans="5:57">
      <c r="E577" s="3"/>
      <c r="F577" s="3"/>
      <c r="G577" s="5">
        <v>1024</v>
      </c>
      <c r="H577" s="5">
        <v>11950757</v>
      </c>
      <c r="I577" s="5">
        <v>20362934</v>
      </c>
      <c r="J577" s="10">
        <f t="shared" si="422"/>
        <v>40725868</v>
      </c>
      <c r="K577" s="5">
        <v>8693196.6640620008</v>
      </c>
      <c r="L577" s="10">
        <f t="shared" si="423"/>
        <v>69545573.312496006</v>
      </c>
      <c r="M577" s="5">
        <f t="shared" si="424"/>
        <v>483.37034799999998</v>
      </c>
      <c r="N577" s="5">
        <f t="shared" si="425"/>
        <v>13107200</v>
      </c>
      <c r="O577" s="11">
        <f t="shared" si="426"/>
        <v>0.58559971627528939</v>
      </c>
      <c r="P577" s="11">
        <f t="shared" si="458"/>
        <v>1.3333333333333333</v>
      </c>
      <c r="Q577" s="6">
        <f t="shared" si="427"/>
        <v>1.6712561942367242E-3</v>
      </c>
      <c r="R577" s="6">
        <f t="shared" si="428"/>
        <v>1.1983069263438461E-2</v>
      </c>
      <c r="S577" s="5">
        <f t="shared" si="429"/>
        <v>1.3654325457675184E-2</v>
      </c>
      <c r="T577" s="5">
        <f t="shared" si="430"/>
        <v>1.1983069263438461E-2</v>
      </c>
      <c r="U577" s="6">
        <f t="shared" si="431"/>
        <v>0</v>
      </c>
      <c r="V577" s="6">
        <f t="shared" si="432"/>
        <v>0.85006453324725573</v>
      </c>
      <c r="W577" s="6">
        <f t="shared" si="433"/>
        <v>12.825094092588454</v>
      </c>
      <c r="X577" s="5">
        <f t="shared" si="434"/>
        <v>13.67515862583571</v>
      </c>
      <c r="Y577" s="5">
        <v>1.4314E-2</v>
      </c>
      <c r="Z577" s="5">
        <v>13.943377507696711</v>
      </c>
      <c r="AA577" s="10">
        <f t="shared" si="435"/>
        <v>2.8451773089283217</v>
      </c>
      <c r="AB577" s="10">
        <f t="shared" si="436"/>
        <v>38.868561303616602</v>
      </c>
      <c r="AC577" s="5">
        <f t="shared" si="437"/>
        <v>16.284272296783143</v>
      </c>
      <c r="AD577" s="5">
        <f t="shared" si="456"/>
        <v>4.608596774659885</v>
      </c>
      <c r="AE577" s="5">
        <f t="shared" si="438"/>
        <v>1.9236292047098702</v>
      </c>
      <c r="AG577" s="5">
        <v>1024</v>
      </c>
      <c r="AH577" s="5">
        <v>503712</v>
      </c>
      <c r="AI577" s="5">
        <v>36816342</v>
      </c>
      <c r="AJ577" s="10">
        <f t="shared" si="439"/>
        <v>73632684</v>
      </c>
      <c r="AK577" s="5">
        <v>7195300.4394530002</v>
      </c>
      <c r="AL577" s="10">
        <f t="shared" si="440"/>
        <v>57562403.515624002</v>
      </c>
      <c r="AM577" s="5">
        <f t="shared" si="441"/>
        <v>451.87034399999999</v>
      </c>
      <c r="AN577" s="5">
        <f t="shared" si="442"/>
        <v>13107200</v>
      </c>
      <c r="AO577" s="11">
        <f t="shared" si="443"/>
        <v>1.2791801506345037</v>
      </c>
      <c r="AP577" s="11">
        <f t="shared" si="459"/>
        <v>1.3333333333333333</v>
      </c>
      <c r="AQ577" s="6">
        <f t="shared" si="444"/>
        <v>0</v>
      </c>
      <c r="AR577" s="6">
        <f t="shared" si="445"/>
        <v>1.6313751534705517E-2</v>
      </c>
      <c r="AS577" s="5">
        <f t="shared" si="446"/>
        <v>1.6313751534705517E-2</v>
      </c>
      <c r="AT577" s="5">
        <f t="shared" si="447"/>
        <v>1.6313751534705517E-2</v>
      </c>
      <c r="AU577" s="6">
        <f t="shared" si="448"/>
        <v>0.28807958431241176</v>
      </c>
      <c r="AV577" s="6">
        <f t="shared" si="449"/>
        <v>0.39359177267108547</v>
      </c>
      <c r="AW577" s="6">
        <f t="shared" si="450"/>
        <v>13.255213616761166</v>
      </c>
      <c r="AX577" s="5">
        <f t="shared" si="451"/>
        <v>13.936884973744663</v>
      </c>
      <c r="AY577" s="5">
        <v>1.4838E-2</v>
      </c>
      <c r="AZ577" s="5">
        <v>13.852226871424332</v>
      </c>
      <c r="BA577" s="10">
        <f t="shared" si="452"/>
        <v>4.9624399514759396</v>
      </c>
      <c r="BB577" s="10">
        <f t="shared" si="453"/>
        <v>31.035127923237095</v>
      </c>
      <c r="BC577" s="5">
        <f t="shared" si="454"/>
        <v>9.9457577483860131</v>
      </c>
      <c r="BD577" s="5">
        <f t="shared" si="457"/>
        <v>9.9457577483860131</v>
      </c>
      <c r="BE577" s="5">
        <f t="shared" si="455"/>
        <v>0.61115157227876216</v>
      </c>
    </row>
    <row r="578" spans="5:57">
      <c r="E578" s="3"/>
      <c r="F578" s="3"/>
      <c r="G578" s="5">
        <v>256</v>
      </c>
      <c r="H578" s="5">
        <v>2983494</v>
      </c>
      <c r="I578" s="5">
        <v>37269096</v>
      </c>
      <c r="J578" s="10">
        <f t="shared" si="422"/>
        <v>74538192</v>
      </c>
      <c r="K578" s="5">
        <v>11273250.71875</v>
      </c>
      <c r="L578" s="10">
        <f t="shared" si="423"/>
        <v>90186005.75</v>
      </c>
      <c r="M578" s="5">
        <f t="shared" si="424"/>
        <v>506.89903199999998</v>
      </c>
      <c r="N578" s="5">
        <f t="shared" si="425"/>
        <v>13107200</v>
      </c>
      <c r="O578" s="11">
        <f t="shared" si="426"/>
        <v>0.82649399294413262</v>
      </c>
      <c r="P578" s="11">
        <f t="shared" si="458"/>
        <v>1.3333333333333333</v>
      </c>
      <c r="Q578" s="6">
        <f t="shared" si="427"/>
        <v>3.0588031932727924E-3</v>
      </c>
      <c r="R578" s="6">
        <f t="shared" si="428"/>
        <v>1.5539524688926927E-2</v>
      </c>
      <c r="S578" s="5">
        <f t="shared" si="429"/>
        <v>1.8598327882199721E-2</v>
      </c>
      <c r="T578" s="5">
        <f t="shared" si="430"/>
        <v>1.5539524688926927E-2</v>
      </c>
      <c r="U578" s="6">
        <f t="shared" si="431"/>
        <v>0</v>
      </c>
      <c r="V578" s="6">
        <f t="shared" si="432"/>
        <v>1.1023552072656941</v>
      </c>
      <c r="W578" s="6">
        <f t="shared" si="433"/>
        <v>35.290960326873972</v>
      </c>
      <c r="X578" s="5">
        <f t="shared" si="434"/>
        <v>36.393315534139667</v>
      </c>
      <c r="Y578" s="5">
        <v>3.9387999999999999E-2</v>
      </c>
      <c r="Z578" s="5">
        <v>37.047039866679796</v>
      </c>
      <c r="AA578" s="10">
        <f t="shared" si="435"/>
        <v>1.8924086523814361</v>
      </c>
      <c r="AB578" s="10">
        <f t="shared" si="436"/>
        <v>18.317458261399409</v>
      </c>
      <c r="AC578" s="5">
        <f t="shared" si="437"/>
        <v>60.547566038065071</v>
      </c>
      <c r="AD578" s="5">
        <f t="shared" si="456"/>
        <v>52.781740930741037</v>
      </c>
      <c r="AE578" s="5">
        <f t="shared" si="438"/>
        <v>1.7645791266796746</v>
      </c>
      <c r="AG578" s="5">
        <v>1024</v>
      </c>
      <c r="AH578" s="5">
        <v>381689</v>
      </c>
      <c r="AI578" s="5">
        <v>37464962</v>
      </c>
      <c r="AJ578" s="10">
        <f t="shared" si="439"/>
        <v>74929924</v>
      </c>
      <c r="AK578" s="5">
        <v>7292446.125</v>
      </c>
      <c r="AL578" s="10">
        <f t="shared" si="440"/>
        <v>58339569</v>
      </c>
      <c r="AM578" s="5">
        <f t="shared" si="441"/>
        <v>457.213324</v>
      </c>
      <c r="AN578" s="5">
        <f t="shared" si="442"/>
        <v>13107200</v>
      </c>
      <c r="AO578" s="11">
        <f t="shared" si="443"/>
        <v>1.2843756867658724</v>
      </c>
      <c r="AP578" s="11">
        <f t="shared" si="459"/>
        <v>1.3333333333333333</v>
      </c>
      <c r="AQ578" s="6">
        <f t="shared" si="444"/>
        <v>0</v>
      </c>
      <c r="AR578" s="6">
        <f t="shared" si="445"/>
        <v>1.653400787980441E-2</v>
      </c>
      <c r="AS578" s="5">
        <f t="shared" si="446"/>
        <v>1.653400787980441E-2</v>
      </c>
      <c r="AT578" s="5">
        <f t="shared" si="447"/>
        <v>1.653400787980441E-2</v>
      </c>
      <c r="AU578" s="6">
        <f t="shared" si="448"/>
        <v>0.29315488972913994</v>
      </c>
      <c r="AV578" s="6">
        <f t="shared" si="449"/>
        <v>0.39890576100326669</v>
      </c>
      <c r="AW578" s="6">
        <f t="shared" si="450"/>
        <v>16.064732879782724</v>
      </c>
      <c r="AX578" s="5">
        <f t="shared" si="451"/>
        <v>16.756793530515132</v>
      </c>
      <c r="AY578" s="5">
        <v>1.7982999999999999E-2</v>
      </c>
      <c r="AZ578" s="5">
        <v>16.0354411</v>
      </c>
      <c r="BA578" s="10">
        <f t="shared" si="452"/>
        <v>4.1667087805149308</v>
      </c>
      <c r="BB578" s="10">
        <f t="shared" si="453"/>
        <v>25.95320869710282</v>
      </c>
      <c r="BC578" s="5">
        <f t="shared" si="454"/>
        <v>8.0575661468920057</v>
      </c>
      <c r="BD578" s="5">
        <f t="shared" si="457"/>
        <v>8.0575661468920057</v>
      </c>
      <c r="BE578" s="5">
        <f t="shared" si="455"/>
        <v>4.4984882300190199</v>
      </c>
    </row>
    <row r="579" spans="5:57">
      <c r="E579" s="3"/>
      <c r="F579" s="3"/>
      <c r="G579" s="5">
        <v>2048</v>
      </c>
      <c r="H579" s="5">
        <v>923136</v>
      </c>
      <c r="I579" s="5">
        <v>41005206</v>
      </c>
      <c r="J579" s="10">
        <f t="shared" si="422"/>
        <v>82010412</v>
      </c>
      <c r="K579" s="5">
        <v>8126583.7255859999</v>
      </c>
      <c r="L579" s="10">
        <f t="shared" si="423"/>
        <v>65012669.804687999</v>
      </c>
      <c r="M579" s="5">
        <f t="shared" si="424"/>
        <v>510.525192</v>
      </c>
      <c r="N579" s="5">
        <f t="shared" si="425"/>
        <v>13107200</v>
      </c>
      <c r="O579" s="11">
        <f t="shared" si="426"/>
        <v>1.2614527636901678</v>
      </c>
      <c r="P579" s="11">
        <f t="shared" si="458"/>
        <v>1.3333333333333333</v>
      </c>
      <c r="Q579" s="6">
        <f t="shared" si="427"/>
        <v>3.365438621146289E-3</v>
      </c>
      <c r="R579" s="6">
        <f t="shared" si="428"/>
        <v>1.1202026069582345E-2</v>
      </c>
      <c r="S579" s="5">
        <f t="shared" si="429"/>
        <v>1.4567464690728634E-2</v>
      </c>
      <c r="T579" s="5">
        <f t="shared" si="430"/>
        <v>1.1202026069582345E-2</v>
      </c>
      <c r="U579" s="6">
        <f t="shared" si="431"/>
        <v>0</v>
      </c>
      <c r="V579" s="6">
        <f t="shared" si="432"/>
        <v>0.79465826767079084</v>
      </c>
      <c r="W579" s="6">
        <f t="shared" si="433"/>
        <v>8.4007323048839844</v>
      </c>
      <c r="X579" s="5">
        <f t="shared" si="434"/>
        <v>9.1953905725547749</v>
      </c>
      <c r="Y579" s="5">
        <v>9.3760000000000007E-3</v>
      </c>
      <c r="Z579" s="5">
        <v>9.2418680470582721</v>
      </c>
      <c r="AA579" s="10">
        <f t="shared" si="435"/>
        <v>8.7468442832764488</v>
      </c>
      <c r="AB579" s="10">
        <f t="shared" si="436"/>
        <v>55.471561266798631</v>
      </c>
      <c r="AC579" s="5">
        <f t="shared" si="437"/>
        <v>19.475534018583026</v>
      </c>
      <c r="AD579" s="5">
        <f t="shared" si="456"/>
        <v>55.369717264597199</v>
      </c>
      <c r="AE579" s="5">
        <f t="shared" si="438"/>
        <v>0.50290129946500639</v>
      </c>
      <c r="AG579" s="5">
        <v>1024</v>
      </c>
      <c r="AH579" s="5">
        <v>11548845</v>
      </c>
      <c r="AI579" s="5">
        <v>20385176</v>
      </c>
      <c r="AJ579" s="10">
        <f t="shared" si="439"/>
        <v>40770352</v>
      </c>
      <c r="AK579" s="5">
        <v>9710187.6826169994</v>
      </c>
      <c r="AL579" s="10">
        <f t="shared" si="440"/>
        <v>77681501.460935995</v>
      </c>
      <c r="AM579" s="5">
        <f t="shared" si="441"/>
        <v>475.59901200000002</v>
      </c>
      <c r="AN579" s="5">
        <f t="shared" si="442"/>
        <v>13107200</v>
      </c>
      <c r="AO579" s="11">
        <f t="shared" si="443"/>
        <v>0.52483990696938765</v>
      </c>
      <c r="AP579" s="11">
        <f t="shared" si="459"/>
        <v>1.3333333333333333</v>
      </c>
      <c r="AQ579" s="6">
        <f t="shared" si="444"/>
        <v>0</v>
      </c>
      <c r="AR579" s="6">
        <f t="shared" si="445"/>
        <v>2.2015701851862388E-2</v>
      </c>
      <c r="AS579" s="5">
        <f t="shared" si="446"/>
        <v>2.2015701851862388E-2</v>
      </c>
      <c r="AT579" s="5">
        <f t="shared" si="447"/>
        <v>2.2015701851862388E-2</v>
      </c>
      <c r="AU579" s="6">
        <f t="shared" si="448"/>
        <v>0.15950941101686184</v>
      </c>
      <c r="AV579" s="6">
        <f t="shared" si="449"/>
        <v>0.53115919413376278</v>
      </c>
      <c r="AW579" s="6">
        <f t="shared" si="450"/>
        <v>15.09100442296444</v>
      </c>
      <c r="AX579" s="5">
        <f t="shared" si="451"/>
        <v>15.781673028115065</v>
      </c>
      <c r="AY579" s="5">
        <v>1.6892999999999998E-2</v>
      </c>
      <c r="AZ579" s="5">
        <v>16.520790900005629</v>
      </c>
      <c r="BA579" s="10">
        <f t="shared" si="452"/>
        <v>2.4134465163085301</v>
      </c>
      <c r="BB579" s="10">
        <f t="shared" si="453"/>
        <v>36.787545828892917</v>
      </c>
      <c r="BC579" s="5">
        <f t="shared" si="454"/>
        <v>30.32440568201261</v>
      </c>
      <c r="BD579" s="5">
        <f t="shared" si="457"/>
        <v>30.32440568201261</v>
      </c>
      <c r="BE579" s="5">
        <f t="shared" si="455"/>
        <v>4.4738649400272461</v>
      </c>
    </row>
    <row r="580" spans="5:57">
      <c r="E580" s="3"/>
      <c r="F580" s="3"/>
      <c r="G580" s="5">
        <v>256</v>
      </c>
      <c r="H580" s="5">
        <v>3148440</v>
      </c>
      <c r="I580" s="5">
        <v>39383235</v>
      </c>
      <c r="J580" s="10">
        <f t="shared" si="422"/>
        <v>78766470</v>
      </c>
      <c r="K580" s="5">
        <v>12159249.246094</v>
      </c>
      <c r="L580" s="10">
        <f t="shared" si="423"/>
        <v>97273993.968751997</v>
      </c>
      <c r="M580" s="5">
        <f t="shared" si="424"/>
        <v>535.56762000000003</v>
      </c>
      <c r="N580" s="5">
        <f t="shared" si="425"/>
        <v>13107200</v>
      </c>
      <c r="O580" s="11">
        <f t="shared" si="426"/>
        <v>0.80973821251035194</v>
      </c>
      <c r="P580" s="11">
        <f t="shared" si="458"/>
        <v>1.3333333333333333</v>
      </c>
      <c r="Q580" s="6">
        <f t="shared" si="427"/>
        <v>3.2323178694598016E-3</v>
      </c>
      <c r="R580" s="6">
        <f t="shared" si="428"/>
        <v>1.6760822461282479E-2</v>
      </c>
      <c r="S580" s="5">
        <f t="shared" si="429"/>
        <v>1.999314033074228E-2</v>
      </c>
      <c r="T580" s="5">
        <f t="shared" si="430"/>
        <v>1.6760822461282479E-2</v>
      </c>
      <c r="U580" s="6">
        <f t="shared" si="431"/>
        <v>0</v>
      </c>
      <c r="V580" s="6">
        <f t="shared" si="432"/>
        <v>1.188992603577917</v>
      </c>
      <c r="W580" s="6">
        <f t="shared" si="433"/>
        <v>37.479845674658911</v>
      </c>
      <c r="X580" s="5">
        <f t="shared" si="434"/>
        <v>38.668838278236827</v>
      </c>
      <c r="Y580" s="5">
        <v>4.1831E-2</v>
      </c>
      <c r="Z580" s="5">
        <v>39.388592487499999</v>
      </c>
      <c r="AA580" s="10">
        <f t="shared" si="435"/>
        <v>1.8829688508522386</v>
      </c>
      <c r="AB580" s="10">
        <f t="shared" si="436"/>
        <v>18.603235680476587</v>
      </c>
      <c r="AC580" s="5">
        <f t="shared" si="437"/>
        <v>59.932054071663408</v>
      </c>
      <c r="AD580" s="5">
        <f t="shared" si="456"/>
        <v>52.204966817091915</v>
      </c>
      <c r="AE580" s="5">
        <f t="shared" si="438"/>
        <v>1.8273163974863706</v>
      </c>
      <c r="AG580" s="5">
        <v>1024</v>
      </c>
      <c r="AH580" s="5">
        <v>11950757</v>
      </c>
      <c r="AI580" s="5">
        <v>20362934</v>
      </c>
      <c r="AJ580" s="10">
        <f t="shared" si="439"/>
        <v>40725868</v>
      </c>
      <c r="AK580" s="5">
        <v>8705034.6953120008</v>
      </c>
      <c r="AL580" s="10">
        <f t="shared" si="440"/>
        <v>69640277.562496006</v>
      </c>
      <c r="AM580" s="5">
        <f t="shared" si="441"/>
        <v>483.37034799999998</v>
      </c>
      <c r="AN580" s="5">
        <f t="shared" si="442"/>
        <v>13107200</v>
      </c>
      <c r="AO580" s="11">
        <f t="shared" si="443"/>
        <v>0.5848033555502723</v>
      </c>
      <c r="AP580" s="11">
        <f t="shared" si="459"/>
        <v>1.3333333333333333</v>
      </c>
      <c r="AQ580" s="6">
        <f t="shared" si="444"/>
        <v>0</v>
      </c>
      <c r="AR580" s="6">
        <f t="shared" si="445"/>
        <v>1.9736739878384691E-2</v>
      </c>
      <c r="AS580" s="5">
        <f t="shared" si="446"/>
        <v>1.9736739878384691E-2</v>
      </c>
      <c r="AT580" s="5">
        <f t="shared" si="447"/>
        <v>1.9736739878384691E-2</v>
      </c>
      <c r="AU580" s="6">
        <f t="shared" si="448"/>
        <v>0.15933537237624196</v>
      </c>
      <c r="AV580" s="6">
        <f t="shared" si="449"/>
        <v>0.47617609100859465</v>
      </c>
      <c r="AW580" s="6">
        <f t="shared" si="450"/>
        <v>13.768877710954296</v>
      </c>
      <c r="AX580" s="5">
        <f t="shared" si="451"/>
        <v>14.404389174339133</v>
      </c>
      <c r="AY580" s="5">
        <v>1.5413E-2</v>
      </c>
      <c r="AZ580" s="5">
        <v>15.05618905</v>
      </c>
      <c r="BA580" s="10">
        <f t="shared" si="452"/>
        <v>2.6423063647570233</v>
      </c>
      <c r="BB580" s="10">
        <f t="shared" si="453"/>
        <v>36.14625449295842</v>
      </c>
      <c r="BC580" s="5">
        <f t="shared" si="454"/>
        <v>28.05255225059814</v>
      </c>
      <c r="BD580" s="5">
        <f t="shared" si="457"/>
        <v>28.05255225059814</v>
      </c>
      <c r="BE580" s="5">
        <f t="shared" si="455"/>
        <v>4.3291159103828258</v>
      </c>
    </row>
    <row r="581" spans="5:57">
      <c r="E581" s="3"/>
      <c r="F581" s="3"/>
      <c r="G581" s="5">
        <v>1024</v>
      </c>
      <c r="H581" s="5">
        <v>952203</v>
      </c>
      <c r="I581" s="5">
        <v>46522475</v>
      </c>
      <c r="J581" s="10">
        <f t="shared" si="422"/>
        <v>93044950</v>
      </c>
      <c r="K581" s="5">
        <v>9381628.3652340006</v>
      </c>
      <c r="L581" s="10">
        <f t="shared" si="423"/>
        <v>75053026.921872005</v>
      </c>
      <c r="M581" s="5">
        <f t="shared" si="424"/>
        <v>577.31376</v>
      </c>
      <c r="N581" s="5">
        <f t="shared" si="425"/>
        <v>13107200</v>
      </c>
      <c r="O581" s="11">
        <f t="shared" si="426"/>
        <v>1.2397228175334896</v>
      </c>
      <c r="P581" s="11">
        <f t="shared" si="458"/>
        <v>1.3333333333333333</v>
      </c>
      <c r="Q581" s="6">
        <f t="shared" si="427"/>
        <v>3.8182599086641024E-3</v>
      </c>
      <c r="R581" s="6">
        <f t="shared" si="428"/>
        <v>1.2932032582351363E-2</v>
      </c>
      <c r="S581" s="5">
        <f t="shared" si="429"/>
        <v>1.6750292491015464E-2</v>
      </c>
      <c r="T581" s="5">
        <f t="shared" si="430"/>
        <v>1.2932032582351363E-2</v>
      </c>
      <c r="U581" s="6">
        <f t="shared" si="431"/>
        <v>0</v>
      </c>
      <c r="V581" s="6">
        <f t="shared" si="432"/>
        <v>0.91738285070217718</v>
      </c>
      <c r="W581" s="6">
        <f t="shared" si="433"/>
        <v>10.745518614811607</v>
      </c>
      <c r="X581" s="5">
        <f t="shared" si="434"/>
        <v>11.662901465513784</v>
      </c>
      <c r="Y581" s="5">
        <v>1.1993E-2</v>
      </c>
      <c r="Z581" s="5">
        <v>11.75577846</v>
      </c>
      <c r="AA581" s="10">
        <f t="shared" si="435"/>
        <v>7.7582714917034927</v>
      </c>
      <c r="AB581" s="10">
        <f t="shared" si="436"/>
        <v>50.064555605351124</v>
      </c>
      <c r="AC581" s="5">
        <f t="shared" si="437"/>
        <v>7.8298389256346423</v>
      </c>
      <c r="AD581" s="5">
        <f t="shared" si="456"/>
        <v>39.667243317063821</v>
      </c>
      <c r="AE581" s="5">
        <f t="shared" si="438"/>
        <v>0.7900539704983216</v>
      </c>
      <c r="AG581" s="5">
        <v>256</v>
      </c>
      <c r="AH581" s="5">
        <v>2983494</v>
      </c>
      <c r="AI581" s="5">
        <v>37269096</v>
      </c>
      <c r="AJ581" s="10">
        <f t="shared" si="439"/>
        <v>74538192</v>
      </c>
      <c r="AK581" s="5">
        <v>11256648.800781</v>
      </c>
      <c r="AL581" s="10">
        <f t="shared" si="440"/>
        <v>90053190.406248003</v>
      </c>
      <c r="AM581" s="5">
        <f t="shared" si="441"/>
        <v>506.89903199999998</v>
      </c>
      <c r="AN581" s="5">
        <f t="shared" si="442"/>
        <v>13107200</v>
      </c>
      <c r="AO581" s="11">
        <f t="shared" si="443"/>
        <v>0.82771295124296285</v>
      </c>
      <c r="AP581" s="11">
        <f t="shared" si="459"/>
        <v>1.3333333333333333</v>
      </c>
      <c r="AQ581" s="6">
        <f t="shared" si="444"/>
        <v>0</v>
      </c>
      <c r="AR581" s="6">
        <f t="shared" si="445"/>
        <v>2.5521960228715976E-2</v>
      </c>
      <c r="AS581" s="5">
        <f t="shared" si="446"/>
        <v>2.5521960228715976E-2</v>
      </c>
      <c r="AT581" s="5">
        <f t="shared" si="447"/>
        <v>2.5521960228715976E-2</v>
      </c>
      <c r="AU581" s="6">
        <f t="shared" si="448"/>
        <v>0.29162228239240523</v>
      </c>
      <c r="AV581" s="6">
        <f t="shared" si="449"/>
        <v>0.61575251695425504</v>
      </c>
      <c r="AW581" s="6">
        <f t="shared" si="450"/>
        <v>35.868940365291436</v>
      </c>
      <c r="AX581" s="5">
        <f t="shared" si="451"/>
        <v>36.776315164638099</v>
      </c>
      <c r="AY581" s="5">
        <v>4.0152E-2</v>
      </c>
      <c r="AZ581" s="5">
        <v>37.841754299999998</v>
      </c>
      <c r="BA581" s="10">
        <f t="shared" si="452"/>
        <v>1.8564004781829049</v>
      </c>
      <c r="BB581" s="10">
        <f t="shared" si="453"/>
        <v>17.942456745616262</v>
      </c>
      <c r="BC581" s="5">
        <f t="shared" si="454"/>
        <v>36.436640195467284</v>
      </c>
      <c r="BD581" s="5">
        <f t="shared" si="457"/>
        <v>36.436640195467284</v>
      </c>
      <c r="BE581" s="5">
        <f t="shared" si="455"/>
        <v>2.8155120053773488</v>
      </c>
    </row>
    <row r="582" spans="5:57">
      <c r="E582" s="3"/>
      <c r="F582" s="3"/>
      <c r="G582" s="5">
        <v>1024</v>
      </c>
      <c r="H582" s="5">
        <v>1157456</v>
      </c>
      <c r="I582" s="5">
        <v>48538952</v>
      </c>
      <c r="J582" s="10">
        <f t="shared" si="422"/>
        <v>97077904</v>
      </c>
      <c r="K582" s="5">
        <v>9793806.3154300004</v>
      </c>
      <c r="L582" s="10">
        <f t="shared" si="423"/>
        <v>78350450.523440003</v>
      </c>
      <c r="M582" s="5">
        <f t="shared" si="424"/>
        <v>605.61654399999998</v>
      </c>
      <c r="N582" s="5">
        <f t="shared" si="425"/>
        <v>13107200</v>
      </c>
      <c r="O582" s="11">
        <f t="shared" si="426"/>
        <v>1.2390216437997039</v>
      </c>
      <c r="P582" s="11">
        <f t="shared" si="458"/>
        <v>1.3333333333333333</v>
      </c>
      <c r="Q582" s="6">
        <f t="shared" si="427"/>
        <v>3.9837591278230845E-3</v>
      </c>
      <c r="R582" s="6">
        <f t="shared" si="428"/>
        <v>1.3500196068917751E-2</v>
      </c>
      <c r="S582" s="5">
        <f t="shared" si="429"/>
        <v>1.7483955196740834E-2</v>
      </c>
      <c r="T582" s="5">
        <f t="shared" si="430"/>
        <v>1.3500196068917751E-2</v>
      </c>
      <c r="U582" s="6">
        <f t="shared" si="431"/>
        <v>0</v>
      </c>
      <c r="V582" s="6">
        <f t="shared" si="432"/>
        <v>0.95768768566543627</v>
      </c>
      <c r="W582" s="6">
        <f t="shared" si="433"/>
        <v>13.049089727850932</v>
      </c>
      <c r="X582" s="5">
        <f t="shared" si="434"/>
        <v>14.006777413516367</v>
      </c>
      <c r="Y582" s="5">
        <v>1.4564000000000001E-2</v>
      </c>
      <c r="Z582" s="5">
        <v>14.246056676919716</v>
      </c>
      <c r="AA582" s="10">
        <f t="shared" si="435"/>
        <v>6.6656072507552873</v>
      </c>
      <c r="AB582" s="10">
        <f t="shared" si="436"/>
        <v>43.037874497907168</v>
      </c>
      <c r="AC582" s="5">
        <f t="shared" si="437"/>
        <v>7.3043389939731513</v>
      </c>
      <c r="AD582" s="5">
        <f t="shared" si="456"/>
        <v>20.049129337687681</v>
      </c>
      <c r="AE582" s="5">
        <f t="shared" si="438"/>
        <v>1.6796175168319327</v>
      </c>
      <c r="AG582" s="5">
        <v>1024</v>
      </c>
      <c r="AH582" s="5">
        <v>923136</v>
      </c>
      <c r="AI582" s="5">
        <v>41005206</v>
      </c>
      <c r="AJ582" s="10">
        <f t="shared" si="439"/>
        <v>82010412</v>
      </c>
      <c r="AK582" s="5">
        <v>8129551.9462890001</v>
      </c>
      <c r="AL582" s="10">
        <f t="shared" si="440"/>
        <v>65036415.570312001</v>
      </c>
      <c r="AM582" s="5">
        <f t="shared" si="441"/>
        <v>510.525192</v>
      </c>
      <c r="AN582" s="5">
        <f t="shared" si="442"/>
        <v>13107200</v>
      </c>
      <c r="AO582" s="11">
        <f t="shared" si="443"/>
        <v>1.2609921884661235</v>
      </c>
      <c r="AP582" s="11">
        <f t="shared" si="459"/>
        <v>1.3333333333333333</v>
      </c>
      <c r="AQ582" s="6">
        <f t="shared" si="444"/>
        <v>0</v>
      </c>
      <c r="AR582" s="6">
        <f t="shared" si="445"/>
        <v>1.8431960090650873E-2</v>
      </c>
      <c r="AS582" s="5">
        <f t="shared" si="446"/>
        <v>1.8431960090650873E-2</v>
      </c>
      <c r="AT582" s="5">
        <f t="shared" si="447"/>
        <v>1.8431960090650873E-2</v>
      </c>
      <c r="AU582" s="6">
        <f t="shared" si="448"/>
        <v>0.3208565016895164</v>
      </c>
      <c r="AV582" s="6">
        <f t="shared" si="449"/>
        <v>0.44469647771995041</v>
      </c>
      <c r="AW582" s="6">
        <f t="shared" si="450"/>
        <v>15.467989201659226</v>
      </c>
      <c r="AX582" s="5">
        <f t="shared" si="451"/>
        <v>16.233542181068692</v>
      </c>
      <c r="AY582" s="5">
        <v>1.7315000000000001E-2</v>
      </c>
      <c r="AZ582" s="5">
        <v>15.830065600000001</v>
      </c>
      <c r="BA582" s="10">
        <f t="shared" si="452"/>
        <v>4.7363795552988739</v>
      </c>
      <c r="BB582" s="10">
        <f t="shared" si="453"/>
        <v>30.048589348108344</v>
      </c>
      <c r="BC582" s="5">
        <f t="shared" si="454"/>
        <v>6.4508235093899646</v>
      </c>
      <c r="BD582" s="5">
        <f t="shared" si="457"/>
        <v>6.4508235093899646</v>
      </c>
      <c r="BE582" s="5">
        <f t="shared" si="455"/>
        <v>2.548799172813859</v>
      </c>
    </row>
    <row r="583" spans="5:57">
      <c r="E583" s="3"/>
      <c r="F583" s="3"/>
      <c r="G583" s="5">
        <v>256</v>
      </c>
      <c r="H583" s="5">
        <v>3566907</v>
      </c>
      <c r="I583" s="5">
        <v>45030389</v>
      </c>
      <c r="J583" s="10">
        <f t="shared" si="422"/>
        <v>90060778</v>
      </c>
      <c r="K583" s="5">
        <v>14632872.542969</v>
      </c>
      <c r="L583" s="10">
        <f t="shared" si="423"/>
        <v>117062980.343752</v>
      </c>
      <c r="M583" s="5">
        <f t="shared" si="424"/>
        <v>611.702808</v>
      </c>
      <c r="N583" s="5">
        <f t="shared" si="425"/>
        <v>13107200</v>
      </c>
      <c r="O583" s="11">
        <f t="shared" si="426"/>
        <v>0.76933611066059637</v>
      </c>
      <c r="P583" s="11">
        <f t="shared" si="458"/>
        <v>1.3333333333333333</v>
      </c>
      <c r="Q583" s="6">
        <f t="shared" si="427"/>
        <v>3.6957992667038674E-3</v>
      </c>
      <c r="R583" s="6">
        <f t="shared" si="428"/>
        <v>2.0170569237246676E-2</v>
      </c>
      <c r="S583" s="5">
        <f t="shared" si="429"/>
        <v>2.3866368503950543E-2</v>
      </c>
      <c r="T583" s="5">
        <f t="shared" si="430"/>
        <v>2.0170569237246676E-2</v>
      </c>
      <c r="U583" s="6">
        <f t="shared" si="431"/>
        <v>0</v>
      </c>
      <c r="V583" s="6">
        <f t="shared" si="432"/>
        <v>1.4308759423019088</v>
      </c>
      <c r="W583" s="6">
        <f t="shared" si="433"/>
        <v>42.7285114001293</v>
      </c>
      <c r="X583" s="5">
        <f t="shared" si="434"/>
        <v>44.159387342431209</v>
      </c>
      <c r="Y583" s="5">
        <v>4.7689000000000002E-2</v>
      </c>
      <c r="Z583" s="5">
        <v>45.046075620000003</v>
      </c>
      <c r="AA583" s="10">
        <f t="shared" si="435"/>
        <v>1.8885021283734194</v>
      </c>
      <c r="AB583" s="10">
        <f t="shared" si="436"/>
        <v>19.637732868166996</v>
      </c>
      <c r="AC583" s="5">
        <f t="shared" si="437"/>
        <v>57.703937517568669</v>
      </c>
      <c r="AD583" s="5">
        <f t="shared" si="456"/>
        <v>49.954143504895171</v>
      </c>
      <c r="AE583" s="5">
        <f t="shared" si="438"/>
        <v>1.9684029415763655</v>
      </c>
      <c r="AG583" s="5">
        <v>256</v>
      </c>
      <c r="AH583" s="5">
        <v>3148440</v>
      </c>
      <c r="AI583" s="5">
        <v>39383235</v>
      </c>
      <c r="AJ583" s="10">
        <f t="shared" si="439"/>
        <v>78766470</v>
      </c>
      <c r="AK583" s="5">
        <v>12164652.210937999</v>
      </c>
      <c r="AL583" s="10">
        <f t="shared" si="440"/>
        <v>97317217.687503994</v>
      </c>
      <c r="AM583" s="5">
        <f t="shared" si="441"/>
        <v>535.56762000000003</v>
      </c>
      <c r="AN583" s="5">
        <f t="shared" si="442"/>
        <v>13107200</v>
      </c>
      <c r="AO583" s="11">
        <f t="shared" si="443"/>
        <v>0.80937856498248406</v>
      </c>
      <c r="AP583" s="11">
        <f t="shared" si="459"/>
        <v>1.3333333333333333</v>
      </c>
      <c r="AQ583" s="6">
        <f t="shared" si="444"/>
        <v>0</v>
      </c>
      <c r="AR583" s="6">
        <f t="shared" si="445"/>
        <v>2.7580657033750663E-2</v>
      </c>
      <c r="AS583" s="5">
        <f t="shared" si="446"/>
        <v>2.7580657033750663E-2</v>
      </c>
      <c r="AT583" s="5">
        <f t="shared" si="447"/>
        <v>2.7580657033750663E-2</v>
      </c>
      <c r="AU583" s="6">
        <f t="shared" si="448"/>
        <v>0.30816494391751431</v>
      </c>
      <c r="AV583" s="6">
        <f t="shared" si="449"/>
        <v>0.66542141887188688</v>
      </c>
      <c r="AW583" s="6">
        <f t="shared" si="450"/>
        <v>38.23358185629877</v>
      </c>
      <c r="AX583" s="5">
        <f t="shared" si="451"/>
        <v>39.207168219088175</v>
      </c>
      <c r="AY583" s="5">
        <v>4.2798999999999997E-2</v>
      </c>
      <c r="AZ583" s="5">
        <v>40.257214944439689</v>
      </c>
      <c r="BA583" s="10">
        <f t="shared" si="452"/>
        <v>1.8403810836701793</v>
      </c>
      <c r="BB583" s="10">
        <f t="shared" si="453"/>
        <v>18.1905591602615</v>
      </c>
      <c r="BC583" s="5">
        <f t="shared" si="454"/>
        <v>35.557706876911453</v>
      </c>
      <c r="BD583" s="5">
        <f t="shared" si="457"/>
        <v>35.557706876911453</v>
      </c>
      <c r="BE583" s="5">
        <f t="shared" si="455"/>
        <v>2.6083441857583001</v>
      </c>
    </row>
    <row r="584" spans="5:57">
      <c r="E584" s="3"/>
      <c r="F584" s="3"/>
      <c r="G584" s="5">
        <v>512</v>
      </c>
      <c r="H584" s="5">
        <v>12057441</v>
      </c>
      <c r="I584" s="5">
        <v>33857462</v>
      </c>
      <c r="J584" s="10">
        <f t="shared" si="422"/>
        <v>67714924</v>
      </c>
      <c r="K584" s="5">
        <v>15772611.287109001</v>
      </c>
      <c r="L584" s="10">
        <f t="shared" si="423"/>
        <v>126180890.296872</v>
      </c>
      <c r="M584" s="5">
        <f t="shared" si="424"/>
        <v>647.43836399999998</v>
      </c>
      <c r="N584" s="5">
        <f t="shared" si="425"/>
        <v>13107200</v>
      </c>
      <c r="O584" s="11">
        <f t="shared" si="426"/>
        <v>0.53664959757918773</v>
      </c>
      <c r="P584" s="11">
        <f t="shared" si="458"/>
        <v>1.3333333333333333</v>
      </c>
      <c r="Q584" s="6">
        <f t="shared" si="427"/>
        <v>2.7787986293445976E-3</v>
      </c>
      <c r="R584" s="6">
        <f t="shared" si="428"/>
        <v>2.1741633236030334E-2</v>
      </c>
      <c r="S584" s="5">
        <f t="shared" si="429"/>
        <v>2.452043186537493E-2</v>
      </c>
      <c r="T584" s="5">
        <f t="shared" si="430"/>
        <v>2.1741633236030334E-2</v>
      </c>
      <c r="U584" s="6">
        <f t="shared" si="431"/>
        <v>0</v>
      </c>
      <c r="V584" s="6">
        <f t="shared" si="432"/>
        <v>1.5423253343956655</v>
      </c>
      <c r="W584" s="6">
        <f t="shared" si="433"/>
        <v>33.693423456181975</v>
      </c>
      <c r="X584" s="5">
        <f t="shared" si="434"/>
        <v>35.235748790577638</v>
      </c>
      <c r="Y584" s="5">
        <v>3.7605E-2</v>
      </c>
      <c r="Z584" s="5">
        <v>33.974790264692608</v>
      </c>
      <c r="AA584" s="10">
        <f t="shared" si="435"/>
        <v>1.8006893764127112</v>
      </c>
      <c r="AB584" s="10">
        <f t="shared" si="436"/>
        <v>26.843428330673476</v>
      </c>
      <c r="AC584" s="5">
        <f t="shared" si="437"/>
        <v>42.18419562284182</v>
      </c>
      <c r="AD584" s="5">
        <f t="shared" si="456"/>
        <v>34.794756374484962</v>
      </c>
      <c r="AE584" s="5">
        <f t="shared" si="438"/>
        <v>3.7114534514005455</v>
      </c>
      <c r="AG584" s="5">
        <v>1024</v>
      </c>
      <c r="AH584" s="5">
        <v>1157456</v>
      </c>
      <c r="AI584" s="5">
        <v>48538952</v>
      </c>
      <c r="AJ584" s="10">
        <f t="shared" si="439"/>
        <v>97077904</v>
      </c>
      <c r="AK584" s="5">
        <v>9797347.5927729998</v>
      </c>
      <c r="AL584" s="10">
        <f t="shared" si="440"/>
        <v>78378780.742183998</v>
      </c>
      <c r="AM584" s="5">
        <f t="shared" si="441"/>
        <v>605.61654399999998</v>
      </c>
      <c r="AN584" s="5">
        <f t="shared" si="442"/>
        <v>13107200</v>
      </c>
      <c r="AO584" s="11">
        <f t="shared" si="443"/>
        <v>1.2385737961314318</v>
      </c>
      <c r="AP584" s="11">
        <f t="shared" si="459"/>
        <v>1.3333333333333333</v>
      </c>
      <c r="AQ584" s="6">
        <f t="shared" si="444"/>
        <v>0</v>
      </c>
      <c r="AR584" s="6">
        <f t="shared" si="445"/>
        <v>2.2213317660964078E-2</v>
      </c>
      <c r="AS584" s="5">
        <f t="shared" si="446"/>
        <v>2.2213317660964078E-2</v>
      </c>
      <c r="AT584" s="5">
        <f t="shared" si="447"/>
        <v>2.2213317660964078E-2</v>
      </c>
      <c r="AU584" s="6">
        <f t="shared" si="448"/>
        <v>0.379806367376751</v>
      </c>
      <c r="AV584" s="6">
        <f t="shared" si="449"/>
        <v>0.53592694828563259</v>
      </c>
      <c r="AW584" s="6">
        <f t="shared" si="450"/>
        <v>15.100831040418569</v>
      </c>
      <c r="AX584" s="5">
        <f t="shared" si="451"/>
        <v>16.016564356080952</v>
      </c>
      <c r="AY584" s="5">
        <v>1.6903999999999999E-2</v>
      </c>
      <c r="AZ584" s="5">
        <v>16.105793119999998</v>
      </c>
      <c r="BA584" s="10">
        <f t="shared" si="452"/>
        <v>5.7428954093705631</v>
      </c>
      <c r="BB584" s="10">
        <f t="shared" si="453"/>
        <v>37.093601865681023</v>
      </c>
      <c r="BC584" s="5">
        <f t="shared" si="454"/>
        <v>31.408646834856128</v>
      </c>
      <c r="BD584" s="5">
        <f t="shared" si="457"/>
        <v>31.408646834856128</v>
      </c>
      <c r="BE584" s="5">
        <f t="shared" si="455"/>
        <v>0.55401657809848781</v>
      </c>
    </row>
    <row r="585" spans="5:57">
      <c r="E585" s="3"/>
      <c r="F585" s="3"/>
      <c r="G585" s="5">
        <v>1024</v>
      </c>
      <c r="H585" s="5">
        <v>1508065</v>
      </c>
      <c r="I585" s="5">
        <v>52672325</v>
      </c>
      <c r="J585" s="10">
        <f t="shared" si="422"/>
        <v>105344650</v>
      </c>
      <c r="K585" s="5">
        <v>10381732.912109001</v>
      </c>
      <c r="L585" s="10">
        <f t="shared" si="423"/>
        <v>83053863.296872005</v>
      </c>
      <c r="M585" s="5">
        <f t="shared" si="424"/>
        <v>662.22919999999999</v>
      </c>
      <c r="N585" s="5">
        <f t="shared" si="425"/>
        <v>13107200</v>
      </c>
      <c r="O585" s="11">
        <f t="shared" si="426"/>
        <v>1.2683895223928436</v>
      </c>
      <c r="P585" s="11">
        <f t="shared" si="458"/>
        <v>1.3333333333333333</v>
      </c>
      <c r="Q585" s="6">
        <f t="shared" si="427"/>
        <v>4.3229992996637844E-3</v>
      </c>
      <c r="R585" s="6">
        <f t="shared" si="428"/>
        <v>1.4310618908993034E-2</v>
      </c>
      <c r="S585" s="5">
        <f t="shared" si="429"/>
        <v>1.8633618208656819E-2</v>
      </c>
      <c r="T585" s="5">
        <f t="shared" si="430"/>
        <v>1.4310618908993034E-2</v>
      </c>
      <c r="U585" s="6">
        <f t="shared" si="431"/>
        <v>0</v>
      </c>
      <c r="V585" s="6">
        <f t="shared" si="432"/>
        <v>1.0151781080385631</v>
      </c>
      <c r="W585" s="6">
        <f t="shared" si="433"/>
        <v>11.061800451802224</v>
      </c>
      <c r="X585" s="5">
        <f t="shared" si="434"/>
        <v>12.076978559840787</v>
      </c>
      <c r="Y585" s="5">
        <v>1.2345999999999999E-2</v>
      </c>
      <c r="Z585" s="5">
        <v>12.125792254549944</v>
      </c>
      <c r="AA585" s="10">
        <f t="shared" si="435"/>
        <v>8.5326947999352019</v>
      </c>
      <c r="AB585" s="10">
        <f t="shared" si="436"/>
        <v>53.817504161264871</v>
      </c>
      <c r="AC585" s="5">
        <f t="shared" si="437"/>
        <v>15.912999424858537</v>
      </c>
      <c r="AD585" s="5">
        <f t="shared" si="456"/>
        <v>50.928383352153084</v>
      </c>
      <c r="AE585" s="5">
        <f t="shared" si="438"/>
        <v>0.40256086929776125</v>
      </c>
      <c r="AG585" s="5">
        <v>256</v>
      </c>
      <c r="AH585" s="5">
        <v>3566907</v>
      </c>
      <c r="AI585" s="5">
        <v>45030389</v>
      </c>
      <c r="AJ585" s="10">
        <f t="shared" si="439"/>
        <v>90060778</v>
      </c>
      <c r="AK585" s="5">
        <v>14633039.152344</v>
      </c>
      <c r="AL585" s="10">
        <f t="shared" si="440"/>
        <v>117064313.218752</v>
      </c>
      <c r="AM585" s="5">
        <f t="shared" si="441"/>
        <v>611.702808</v>
      </c>
      <c r="AN585" s="5">
        <f t="shared" si="442"/>
        <v>13107200</v>
      </c>
      <c r="AO585" s="11">
        <f t="shared" si="443"/>
        <v>0.76932735112628303</v>
      </c>
      <c r="AP585" s="11">
        <f t="shared" si="459"/>
        <v>1.3333333333333333</v>
      </c>
      <c r="AQ585" s="6">
        <f t="shared" si="444"/>
        <v>0</v>
      </c>
      <c r="AR585" s="6">
        <f t="shared" si="445"/>
        <v>3.3177178206488585E-2</v>
      </c>
      <c r="AS585" s="5">
        <f t="shared" si="446"/>
        <v>3.3177178206488585E-2</v>
      </c>
      <c r="AT585" s="5">
        <f t="shared" si="447"/>
        <v>3.3177178206488585E-2</v>
      </c>
      <c r="AU585" s="6">
        <f t="shared" si="448"/>
        <v>0.35235265210612721</v>
      </c>
      <c r="AV585" s="6">
        <f t="shared" si="449"/>
        <v>0.80044521670790947</v>
      </c>
      <c r="AW585" s="6">
        <f t="shared" si="450"/>
        <v>42.802958972468964</v>
      </c>
      <c r="AX585" s="5">
        <f t="shared" si="451"/>
        <v>43.955756841282998</v>
      </c>
      <c r="AY585" s="5">
        <v>4.7913999999999998E-2</v>
      </c>
      <c r="AZ585" s="5">
        <v>45.208296419999996</v>
      </c>
      <c r="BA585" s="10">
        <f t="shared" si="452"/>
        <v>1.8796338857119004</v>
      </c>
      <c r="BB585" s="10">
        <f t="shared" si="453"/>
        <v>19.545738317611054</v>
      </c>
      <c r="BC585" s="5">
        <f t="shared" si="454"/>
        <v>30.756818035462313</v>
      </c>
      <c r="BD585" s="5">
        <f t="shared" si="457"/>
        <v>30.756818035462313</v>
      </c>
      <c r="BE585" s="5">
        <f t="shared" si="455"/>
        <v>2.7705967220717458</v>
      </c>
    </row>
    <row r="586" spans="5:57">
      <c r="E586" s="3"/>
      <c r="F586" s="3"/>
      <c r="G586" s="5">
        <v>1024</v>
      </c>
      <c r="H586" s="5">
        <v>914898</v>
      </c>
      <c r="I586" s="5">
        <v>55468422</v>
      </c>
      <c r="J586" s="10">
        <f t="shared" si="422"/>
        <v>110936844</v>
      </c>
      <c r="K586" s="5">
        <v>10932751.510741999</v>
      </c>
      <c r="L586" s="10">
        <f t="shared" si="423"/>
        <v>87462012.085935995</v>
      </c>
      <c r="M586" s="5">
        <f t="shared" si="424"/>
        <v>683.91902400000004</v>
      </c>
      <c r="N586" s="5">
        <f t="shared" si="425"/>
        <v>13107200</v>
      </c>
      <c r="O586" s="11">
        <f t="shared" si="426"/>
        <v>1.2684003186549009</v>
      </c>
      <c r="P586" s="11">
        <f t="shared" si="458"/>
        <v>1.3333333333333333</v>
      </c>
      <c r="Q586" s="6">
        <f t="shared" si="427"/>
        <v>4.5524846199490009E-3</v>
      </c>
      <c r="R586" s="6">
        <f t="shared" si="428"/>
        <v>1.5070166206497372E-2</v>
      </c>
      <c r="S586" s="5">
        <f t="shared" si="429"/>
        <v>1.9622650826446375E-2</v>
      </c>
      <c r="T586" s="5">
        <f t="shared" si="430"/>
        <v>1.5070166206497372E-2</v>
      </c>
      <c r="U586" s="6">
        <f t="shared" si="431"/>
        <v>0</v>
      </c>
      <c r="V586" s="6">
        <f t="shared" si="432"/>
        <v>1.0690594805598941</v>
      </c>
      <c r="W586" s="6">
        <f t="shared" si="433"/>
        <v>11.317155476001449</v>
      </c>
      <c r="X586" s="5">
        <f t="shared" si="434"/>
        <v>12.386214956561343</v>
      </c>
      <c r="Y586" s="5">
        <v>1.2631E-2</v>
      </c>
      <c r="Z586" s="5">
        <v>12.408120263642104</v>
      </c>
      <c r="AA586" s="10">
        <f t="shared" si="435"/>
        <v>8.7829026997070692</v>
      </c>
      <c r="AB586" s="10">
        <f t="shared" si="436"/>
        <v>55.395146598645233</v>
      </c>
      <c r="AC586" s="5">
        <f t="shared" si="437"/>
        <v>19.310950886686506</v>
      </c>
      <c r="AD586" s="5">
        <f t="shared" si="456"/>
        <v>55.353106060061549</v>
      </c>
      <c r="AE586" s="5">
        <f t="shared" si="438"/>
        <v>0.17654009322384928</v>
      </c>
      <c r="AG586" s="5">
        <v>512</v>
      </c>
      <c r="AH586" s="5">
        <v>12057441</v>
      </c>
      <c r="AI586" s="5">
        <v>33857462</v>
      </c>
      <c r="AJ586" s="10">
        <f t="shared" si="439"/>
        <v>67714924</v>
      </c>
      <c r="AK586" s="5">
        <v>15775447.964844</v>
      </c>
      <c r="AL586" s="10">
        <f t="shared" si="440"/>
        <v>126203583.718752</v>
      </c>
      <c r="AM586" s="5">
        <f t="shared" si="441"/>
        <v>647.43836399999998</v>
      </c>
      <c r="AN586" s="5">
        <f t="shared" si="442"/>
        <v>13107200</v>
      </c>
      <c r="AO586" s="11">
        <f t="shared" si="443"/>
        <v>0.53655309940250573</v>
      </c>
      <c r="AP586" s="11">
        <f t="shared" si="459"/>
        <v>1.3333333333333333</v>
      </c>
      <c r="AQ586" s="6">
        <f t="shared" si="444"/>
        <v>0</v>
      </c>
      <c r="AR586" s="6">
        <f t="shared" si="445"/>
        <v>3.5767337390946466E-2</v>
      </c>
      <c r="AS586" s="5">
        <f t="shared" si="446"/>
        <v>3.5767337390946466E-2</v>
      </c>
      <c r="AT586" s="5">
        <f t="shared" si="447"/>
        <v>3.5767337390946466E-2</v>
      </c>
      <c r="AU586" s="6">
        <f t="shared" si="448"/>
        <v>0.26492701471627134</v>
      </c>
      <c r="AV586" s="6">
        <f t="shared" si="449"/>
        <v>0.86293638207488721</v>
      </c>
      <c r="AW586" s="6">
        <f t="shared" si="450"/>
        <v>33.734777720026408</v>
      </c>
      <c r="AX586" s="5">
        <f t="shared" si="451"/>
        <v>34.862641116817564</v>
      </c>
      <c r="AY586" s="5">
        <v>3.7762999999999998E-2</v>
      </c>
      <c r="AZ586" s="5">
        <v>34.417827583345918</v>
      </c>
      <c r="BA586" s="10">
        <f t="shared" si="452"/>
        <v>1.7931553107539127</v>
      </c>
      <c r="BB586" s="10">
        <f t="shared" si="453"/>
        <v>26.735923251595903</v>
      </c>
      <c r="BC586" s="5">
        <f t="shared" si="454"/>
        <v>5.2847035697734075</v>
      </c>
      <c r="BD586" s="5">
        <f t="shared" si="457"/>
        <v>5.2847035697734075</v>
      </c>
      <c r="BE586" s="5">
        <f t="shared" si="455"/>
        <v>1.2923928228604458</v>
      </c>
    </row>
    <row r="587" spans="5:57">
      <c r="E587" s="3"/>
      <c r="F587" s="3"/>
      <c r="G587" s="5">
        <v>512</v>
      </c>
      <c r="H587" s="5">
        <v>14081816</v>
      </c>
      <c r="I587" s="5">
        <v>33679146</v>
      </c>
      <c r="J587" s="10">
        <f t="shared" si="422"/>
        <v>67358292</v>
      </c>
      <c r="K587" s="5">
        <v>18138941.324219</v>
      </c>
      <c r="L587" s="10">
        <f t="shared" si="423"/>
        <v>145111530.593752</v>
      </c>
      <c r="M587" s="5">
        <f t="shared" si="424"/>
        <v>685.78607199999999</v>
      </c>
      <c r="N587" s="5">
        <f t="shared" si="425"/>
        <v>13107200</v>
      </c>
      <c r="O587" s="11">
        <f t="shared" si="426"/>
        <v>0.46418290624039643</v>
      </c>
      <c r="P587" s="11">
        <f t="shared" ref="P587:P615" si="460">4/3</f>
        <v>1.3333333333333333</v>
      </c>
      <c r="Q587" s="6">
        <f t="shared" si="427"/>
        <v>2.7641636204833249E-3</v>
      </c>
      <c r="R587" s="6">
        <f t="shared" si="428"/>
        <v>2.5003482453369263E-2</v>
      </c>
      <c r="S587" s="5">
        <f t="shared" si="429"/>
        <v>2.7767646073852587E-2</v>
      </c>
      <c r="T587" s="5">
        <f t="shared" si="430"/>
        <v>2.5003482453369263E-2</v>
      </c>
      <c r="U587" s="6">
        <f t="shared" si="431"/>
        <v>0</v>
      </c>
      <c r="V587" s="6">
        <f t="shared" si="432"/>
        <v>1.7737169980423222</v>
      </c>
      <c r="W587" s="6">
        <f t="shared" si="433"/>
        <v>28.937548128289038</v>
      </c>
      <c r="X587" s="5">
        <f t="shared" si="434"/>
        <v>30.711265126331359</v>
      </c>
      <c r="Y587" s="5">
        <v>3.2296999999999999E-2</v>
      </c>
      <c r="Z587" s="5">
        <v>30.892080499999999</v>
      </c>
      <c r="AA587" s="10">
        <f t="shared" si="435"/>
        <v>2.0855897451775709</v>
      </c>
      <c r="AB587" s="10">
        <f t="shared" si="436"/>
        <v>35.944274847509554</v>
      </c>
      <c r="AC587" s="5">
        <f t="shared" si="437"/>
        <v>22.582647139457958</v>
      </c>
      <c r="AD587" s="5">
        <f t="shared" si="456"/>
        <v>14.02407011842404</v>
      </c>
      <c r="AE587" s="5">
        <f t="shared" si="438"/>
        <v>0.58531303409182811</v>
      </c>
      <c r="AG587" s="5">
        <v>1024</v>
      </c>
      <c r="AH587" s="5">
        <v>1508065</v>
      </c>
      <c r="AI587" s="5">
        <v>52672325</v>
      </c>
      <c r="AJ587" s="10">
        <f t="shared" si="439"/>
        <v>105344650</v>
      </c>
      <c r="AK587" s="5">
        <v>10381002.956055</v>
      </c>
      <c r="AL587" s="10">
        <f t="shared" si="440"/>
        <v>83048023.648440003</v>
      </c>
      <c r="AM587" s="5">
        <f t="shared" si="441"/>
        <v>662.22919999999999</v>
      </c>
      <c r="AN587" s="5">
        <f t="shared" si="442"/>
        <v>13107200</v>
      </c>
      <c r="AO587" s="11">
        <f t="shared" si="443"/>
        <v>1.2684787111364189</v>
      </c>
      <c r="AP587" s="11">
        <f t="shared" si="459"/>
        <v>1.3333333333333333</v>
      </c>
      <c r="AQ587" s="6">
        <f t="shared" si="444"/>
        <v>0</v>
      </c>
      <c r="AR587" s="6">
        <f t="shared" si="445"/>
        <v>2.3536627043053576E-2</v>
      </c>
      <c r="AS587" s="5">
        <f t="shared" si="446"/>
        <v>2.3536627043053576E-2</v>
      </c>
      <c r="AT587" s="5">
        <f t="shared" si="447"/>
        <v>2.3536627043053576E-2</v>
      </c>
      <c r="AU587" s="6">
        <f t="shared" si="448"/>
        <v>0.41214908017663066</v>
      </c>
      <c r="AV587" s="6">
        <f t="shared" si="449"/>
        <v>0.56785361361339926</v>
      </c>
      <c r="AW587" s="6">
        <f t="shared" si="450"/>
        <v>10.836972394185853</v>
      </c>
      <c r="AX587" s="5">
        <f t="shared" si="451"/>
        <v>11.816975087975884</v>
      </c>
      <c r="AY587" s="5">
        <v>1.2130999999999999E-2</v>
      </c>
      <c r="AZ587" s="5">
        <v>12.02509637</v>
      </c>
      <c r="BA587" s="10">
        <f t="shared" si="452"/>
        <v>8.6839213585030102</v>
      </c>
      <c r="BB587" s="10">
        <f t="shared" si="453"/>
        <v>54.767470875238651</v>
      </c>
      <c r="BC587" s="5">
        <f t="shared" si="454"/>
        <v>94.020501550190232</v>
      </c>
      <c r="BD587" s="5">
        <f t="shared" si="457"/>
        <v>94.020501550190232</v>
      </c>
      <c r="BE587" s="5">
        <f t="shared" si="455"/>
        <v>1.7307244417877066</v>
      </c>
    </row>
    <row r="588" spans="5:57">
      <c r="E588" s="3"/>
      <c r="F588" s="3"/>
      <c r="G588" s="5">
        <v>512</v>
      </c>
      <c r="H588" s="5">
        <v>8388608</v>
      </c>
      <c r="I588" s="5">
        <v>47554738</v>
      </c>
      <c r="J588" s="10">
        <f t="shared" si="422"/>
        <v>95109476</v>
      </c>
      <c r="K588" s="5">
        <v>13936093.748047</v>
      </c>
      <c r="L588" s="10">
        <f t="shared" si="423"/>
        <v>111488749.984376</v>
      </c>
      <c r="M588" s="5">
        <f t="shared" si="424"/>
        <v>738.42901600000005</v>
      </c>
      <c r="N588" s="5">
        <f t="shared" si="425"/>
        <v>13107200</v>
      </c>
      <c r="O588" s="11">
        <f t="shared" si="426"/>
        <v>0.85308585855818286</v>
      </c>
      <c r="P588" s="11">
        <f t="shared" si="460"/>
        <v>1.3333333333333333</v>
      </c>
      <c r="Q588" s="6">
        <f t="shared" si="427"/>
        <v>3.9029812917826343E-3</v>
      </c>
      <c r="R588" s="6">
        <f t="shared" si="428"/>
        <v>1.9210099931937751E-2</v>
      </c>
      <c r="S588" s="5">
        <f t="shared" si="429"/>
        <v>2.3113081223720383E-2</v>
      </c>
      <c r="T588" s="5">
        <f t="shared" si="430"/>
        <v>1.9210099931937751E-2</v>
      </c>
      <c r="U588" s="6">
        <f t="shared" si="431"/>
        <v>0</v>
      </c>
      <c r="V588" s="6">
        <f t="shared" si="432"/>
        <v>1.3627414039990342</v>
      </c>
      <c r="W588" s="6">
        <f t="shared" si="433"/>
        <v>26.530939023028971</v>
      </c>
      <c r="X588" s="5">
        <f t="shared" si="434"/>
        <v>27.893680427028006</v>
      </c>
      <c r="Y588" s="5">
        <v>2.9610999999999998E-2</v>
      </c>
      <c r="Z588" s="5">
        <v>28.785064607138626</v>
      </c>
      <c r="AA588" s="10">
        <f t="shared" si="435"/>
        <v>3.211964337577252</v>
      </c>
      <c r="AB588" s="10">
        <f t="shared" si="436"/>
        <v>30.120901012293</v>
      </c>
      <c r="AC588" s="5">
        <f t="shared" si="437"/>
        <v>35.125122650576643</v>
      </c>
      <c r="AD588" s="5">
        <f t="shared" si="456"/>
        <v>21.944273331801075</v>
      </c>
      <c r="AE588" s="5">
        <f t="shared" si="438"/>
        <v>3.0966898712103603</v>
      </c>
      <c r="AG588" s="5">
        <v>1024</v>
      </c>
      <c r="AH588" s="5">
        <v>914898</v>
      </c>
      <c r="AI588" s="5">
        <v>55468422</v>
      </c>
      <c r="AJ588" s="10">
        <f t="shared" si="439"/>
        <v>110936844</v>
      </c>
      <c r="AK588" s="5">
        <v>10929933.12207</v>
      </c>
      <c r="AL588" s="10">
        <f t="shared" si="440"/>
        <v>87439464.976559997</v>
      </c>
      <c r="AM588" s="5">
        <f t="shared" si="441"/>
        <v>683.91902400000004</v>
      </c>
      <c r="AN588" s="5">
        <f t="shared" si="442"/>
        <v>13107200</v>
      </c>
      <c r="AO588" s="11">
        <f t="shared" si="443"/>
        <v>1.2687273879104701</v>
      </c>
      <c r="AP588" s="11">
        <f t="shared" si="459"/>
        <v>1.3333333333333333</v>
      </c>
      <c r="AQ588" s="6">
        <f t="shared" si="444"/>
        <v>0</v>
      </c>
      <c r="AR588" s="6">
        <f t="shared" si="445"/>
        <v>2.4781204724503961E-2</v>
      </c>
      <c r="AS588" s="5">
        <f t="shared" si="446"/>
        <v>2.4781204724503961E-2</v>
      </c>
      <c r="AT588" s="5">
        <f t="shared" si="447"/>
        <v>2.4781204724503961E-2</v>
      </c>
      <c r="AU588" s="6">
        <f t="shared" si="448"/>
        <v>0.43402790946002828</v>
      </c>
      <c r="AV588" s="6">
        <f t="shared" si="449"/>
        <v>0.59788076799458612</v>
      </c>
      <c r="AW588" s="6">
        <f t="shared" si="450"/>
        <v>16.217492114751462</v>
      </c>
      <c r="AX588" s="5">
        <f t="shared" si="451"/>
        <v>17.249400792206075</v>
      </c>
      <c r="AY588" s="5">
        <v>1.8154E-2</v>
      </c>
      <c r="AZ588" s="5">
        <v>17.287520258818191</v>
      </c>
      <c r="BA588" s="10">
        <f t="shared" si="452"/>
        <v>6.1108760603723695</v>
      </c>
      <c r="BB588" s="10">
        <f t="shared" si="453"/>
        <v>38.532319037814254</v>
      </c>
      <c r="BC588" s="5">
        <f t="shared" si="454"/>
        <v>36.505479368205144</v>
      </c>
      <c r="BD588" s="5">
        <f t="shared" si="457"/>
        <v>36.505479368205144</v>
      </c>
      <c r="BE588" s="5">
        <f t="shared" si="455"/>
        <v>0.22050280226090677</v>
      </c>
    </row>
    <row r="589" spans="5:57">
      <c r="E589" s="3"/>
      <c r="F589" s="3"/>
      <c r="G589" s="5">
        <v>1024</v>
      </c>
      <c r="H589" s="5">
        <v>1498023</v>
      </c>
      <c r="I589" s="5">
        <v>60917445</v>
      </c>
      <c r="J589" s="10">
        <f t="shared" si="422"/>
        <v>121834890</v>
      </c>
      <c r="K589" s="5">
        <v>12205943.157227</v>
      </c>
      <c r="L589" s="10">
        <f t="shared" si="423"/>
        <v>97647545.257816002</v>
      </c>
      <c r="M589" s="5">
        <f t="shared" si="424"/>
        <v>760.96979999999996</v>
      </c>
      <c r="N589" s="5">
        <f t="shared" si="425"/>
        <v>13107200</v>
      </c>
      <c r="O589" s="11">
        <f t="shared" si="426"/>
        <v>1.2477004893294843</v>
      </c>
      <c r="P589" s="11">
        <f t="shared" si="460"/>
        <v>1.3333333333333333</v>
      </c>
      <c r="Q589" s="6">
        <f t="shared" si="427"/>
        <v>4.9997047229699294E-3</v>
      </c>
      <c r="R589" s="6">
        <f t="shared" si="428"/>
        <v>1.6825187319563062E-2</v>
      </c>
      <c r="S589" s="5">
        <f t="shared" si="429"/>
        <v>2.182489204253299E-2</v>
      </c>
      <c r="T589" s="5">
        <f t="shared" si="430"/>
        <v>1.6825187319563062E-2</v>
      </c>
      <c r="U589" s="6">
        <f t="shared" si="431"/>
        <v>0</v>
      </c>
      <c r="V589" s="6">
        <f t="shared" si="432"/>
        <v>1.1935585692757662</v>
      </c>
      <c r="W589" s="6">
        <f t="shared" si="433"/>
        <v>12.466701076168487</v>
      </c>
      <c r="X589" s="5">
        <f t="shared" si="434"/>
        <v>13.660259645444253</v>
      </c>
      <c r="Y589" s="5">
        <v>1.3913999999999999E-2</v>
      </c>
      <c r="Z589" s="5">
        <v>13.850343449999999</v>
      </c>
      <c r="AA589" s="10">
        <f t="shared" si="435"/>
        <v>8.7562807244501961</v>
      </c>
      <c r="AB589" s="10">
        <f t="shared" si="436"/>
        <v>56.143478659086398</v>
      </c>
      <c r="AC589" s="5">
        <f t="shared" si="437"/>
        <v>20.922720422330478</v>
      </c>
      <c r="AD589" s="5">
        <f t="shared" si="456"/>
        <v>56.855627731299343</v>
      </c>
      <c r="AE589" s="5">
        <f t="shared" si="438"/>
        <v>1.3724122094296951</v>
      </c>
      <c r="AG589" s="5">
        <v>256</v>
      </c>
      <c r="AH589" s="5">
        <v>14081816</v>
      </c>
      <c r="AI589" s="5">
        <v>33679146</v>
      </c>
      <c r="AJ589" s="10">
        <f t="shared" si="439"/>
        <v>67358292</v>
      </c>
      <c r="AK589" s="5">
        <v>18047219.132812001</v>
      </c>
      <c r="AL589" s="10">
        <f t="shared" si="440"/>
        <v>144377753.06249601</v>
      </c>
      <c r="AM589" s="5">
        <f t="shared" si="441"/>
        <v>685.78607199999999</v>
      </c>
      <c r="AN589" s="5">
        <f t="shared" si="442"/>
        <v>13107200</v>
      </c>
      <c r="AO589" s="11">
        <f t="shared" si="443"/>
        <v>0.46654204384828585</v>
      </c>
      <c r="AP589" s="11">
        <f t="shared" si="459"/>
        <v>1.3333333333333333</v>
      </c>
      <c r="AQ589" s="6">
        <f t="shared" si="444"/>
        <v>0</v>
      </c>
      <c r="AR589" s="6">
        <f t="shared" si="445"/>
        <v>4.0918075805526852E-2</v>
      </c>
      <c r="AS589" s="5">
        <f t="shared" si="446"/>
        <v>4.0918075805526852E-2</v>
      </c>
      <c r="AT589" s="5">
        <f t="shared" si="447"/>
        <v>4.0918075805526852E-2</v>
      </c>
      <c r="AU589" s="6">
        <f t="shared" si="448"/>
        <v>0.26353173217689652</v>
      </c>
      <c r="AV589" s="6">
        <f t="shared" si="449"/>
        <v>0.98720505558305871</v>
      </c>
      <c r="AW589" s="6">
        <f t="shared" si="450"/>
        <v>37.60110502379662</v>
      </c>
      <c r="AX589" s="5">
        <f t="shared" si="451"/>
        <v>38.851841811556575</v>
      </c>
      <c r="AY589" s="5">
        <v>4.2091000000000003E-2</v>
      </c>
      <c r="AZ589" s="5">
        <v>39.096225350000005</v>
      </c>
      <c r="BA589" s="10">
        <f t="shared" si="452"/>
        <v>1.6003015371457081</v>
      </c>
      <c r="BB589" s="10">
        <f t="shared" si="453"/>
        <v>27.441068743911238</v>
      </c>
      <c r="BC589" s="5">
        <f t="shared" si="454"/>
        <v>2.786638935813242</v>
      </c>
      <c r="BD589" s="5">
        <f t="shared" si="457"/>
        <v>2.786638935813242</v>
      </c>
      <c r="BE589" s="5">
        <f t="shared" si="455"/>
        <v>0.62508218186191056</v>
      </c>
    </row>
    <row r="590" spans="5:57">
      <c r="E590" s="3"/>
      <c r="F590" s="3"/>
      <c r="G590" s="5">
        <v>1024</v>
      </c>
      <c r="H590" s="5">
        <v>1437960</v>
      </c>
      <c r="I590" s="5">
        <v>63156690</v>
      </c>
      <c r="J590" s="10">
        <f t="shared" si="422"/>
        <v>126313380</v>
      </c>
      <c r="K590" s="5">
        <v>12616915.120116999</v>
      </c>
      <c r="L590" s="10">
        <f t="shared" si="423"/>
        <v>100935320.96093599</v>
      </c>
      <c r="M590" s="5">
        <f t="shared" si="424"/>
        <v>786.63948000000005</v>
      </c>
      <c r="N590" s="5">
        <f t="shared" si="425"/>
        <v>13107200</v>
      </c>
      <c r="O590" s="11">
        <f t="shared" si="426"/>
        <v>1.2514289229722253</v>
      </c>
      <c r="P590" s="11">
        <f t="shared" si="460"/>
        <v>1.3333333333333333</v>
      </c>
      <c r="Q590" s="6">
        <f t="shared" si="427"/>
        <v>5.1834872798776728E-3</v>
      </c>
      <c r="R590" s="6">
        <f t="shared" si="428"/>
        <v>1.7391688422316323E-2</v>
      </c>
      <c r="S590" s="5">
        <f t="shared" si="429"/>
        <v>2.2575175702193997E-2</v>
      </c>
      <c r="T590" s="5">
        <f t="shared" si="430"/>
        <v>1.7391688422316323E-2</v>
      </c>
      <c r="U590" s="6">
        <f t="shared" si="431"/>
        <v>0</v>
      </c>
      <c r="V590" s="6">
        <f t="shared" si="432"/>
        <v>1.233745476729043</v>
      </c>
      <c r="W590" s="6">
        <f t="shared" si="433"/>
        <v>12.939779857842842</v>
      </c>
      <c r="X590" s="5">
        <f t="shared" si="434"/>
        <v>14.173525334571885</v>
      </c>
      <c r="Y590" s="5">
        <v>1.4442E-2</v>
      </c>
      <c r="Z590" s="5">
        <v>14.299987000004814</v>
      </c>
      <c r="AA590" s="10">
        <f t="shared" si="435"/>
        <v>8.7462525965932691</v>
      </c>
      <c r="AB590" s="10">
        <f t="shared" si="436"/>
        <v>55.912101349362139</v>
      </c>
      <c r="AC590" s="5">
        <f t="shared" si="437"/>
        <v>20.424376279714192</v>
      </c>
      <c r="AD590" s="5">
        <f t="shared" si="456"/>
        <v>56.316131437432468</v>
      </c>
      <c r="AE590" s="5">
        <f t="shared" si="438"/>
        <v>0.88434811467231811</v>
      </c>
      <c r="AG590" s="5">
        <v>256</v>
      </c>
      <c r="AH590" s="5">
        <v>8388608</v>
      </c>
      <c r="AI590" s="5">
        <v>47554738</v>
      </c>
      <c r="AJ590" s="10">
        <f t="shared" si="439"/>
        <v>95109476</v>
      </c>
      <c r="AK590" s="5">
        <v>13947926.234375</v>
      </c>
      <c r="AL590" s="10">
        <f t="shared" si="440"/>
        <v>111583409.875</v>
      </c>
      <c r="AM590" s="5">
        <f t="shared" si="441"/>
        <v>738.42901600000005</v>
      </c>
      <c r="AN590" s="5">
        <f t="shared" si="442"/>
        <v>13107200</v>
      </c>
      <c r="AO590" s="11">
        <f t="shared" si="443"/>
        <v>0.85236215765896806</v>
      </c>
      <c r="AP590" s="11">
        <f t="shared" si="459"/>
        <v>1.3333333333333333</v>
      </c>
      <c r="AQ590" s="6">
        <f t="shared" si="444"/>
        <v>0</v>
      </c>
      <c r="AR590" s="6">
        <f t="shared" si="445"/>
        <v>3.1623836270177029E-2</v>
      </c>
      <c r="AS590" s="5">
        <f t="shared" si="446"/>
        <v>3.1623836270177029E-2</v>
      </c>
      <c r="AT590" s="5">
        <f t="shared" si="447"/>
        <v>3.1623836270177029E-2</v>
      </c>
      <c r="AU590" s="6">
        <f t="shared" si="448"/>
        <v>0.37210511449306</v>
      </c>
      <c r="AV590" s="6">
        <f t="shared" si="449"/>
        <v>0.7629686985093479</v>
      </c>
      <c r="AW590" s="6">
        <f t="shared" si="450"/>
        <v>43.145997254504032</v>
      </c>
      <c r="AX590" s="5">
        <f t="shared" si="451"/>
        <v>44.281071067506439</v>
      </c>
      <c r="AY590" s="5">
        <v>4.8298000000000001E-2</v>
      </c>
      <c r="AZ590" s="5">
        <v>44.168081927277122</v>
      </c>
      <c r="BA590" s="10">
        <f t="shared" si="452"/>
        <v>1.9692218311317238</v>
      </c>
      <c r="BB590" s="10">
        <f t="shared" si="453"/>
        <v>18.482489523375708</v>
      </c>
      <c r="BC590" s="5">
        <f t="shared" si="454"/>
        <v>34.523507660406167</v>
      </c>
      <c r="BD590" s="5">
        <f t="shared" si="457"/>
        <v>34.523507660406167</v>
      </c>
      <c r="BE590" s="5">
        <f t="shared" si="455"/>
        <v>0.25581627116014183</v>
      </c>
    </row>
    <row r="591" spans="5:57">
      <c r="E591" s="3"/>
      <c r="F591" s="3"/>
      <c r="G591" s="5">
        <v>1024</v>
      </c>
      <c r="H591" s="5">
        <v>1391349</v>
      </c>
      <c r="I591" s="5">
        <v>64531701</v>
      </c>
      <c r="J591" s="10">
        <f t="shared" si="422"/>
        <v>129063402</v>
      </c>
      <c r="K591" s="5">
        <v>12901936.575195</v>
      </c>
      <c r="L591" s="10">
        <f t="shared" si="423"/>
        <v>103215492.60156</v>
      </c>
      <c r="M591" s="5">
        <f t="shared" si="424"/>
        <v>802.20739200000003</v>
      </c>
      <c r="N591" s="5">
        <f t="shared" si="425"/>
        <v>13107200</v>
      </c>
      <c r="O591" s="11">
        <f t="shared" si="426"/>
        <v>1.2504266437812781</v>
      </c>
      <c r="P591" s="11">
        <f t="shared" si="460"/>
        <v>1.3333333333333333</v>
      </c>
      <c r="Q591" s="6">
        <f t="shared" si="427"/>
        <v>5.2963391729739049E-3</v>
      </c>
      <c r="R591" s="6">
        <f t="shared" si="428"/>
        <v>1.7784574028124049E-2</v>
      </c>
      <c r="S591" s="5">
        <f t="shared" si="429"/>
        <v>2.3080913201097952E-2</v>
      </c>
      <c r="T591" s="5">
        <f t="shared" si="430"/>
        <v>1.7784574028124049E-2</v>
      </c>
      <c r="U591" s="6">
        <f t="shared" si="431"/>
        <v>0</v>
      </c>
      <c r="V591" s="6">
        <f t="shared" si="432"/>
        <v>1.2616163094663209</v>
      </c>
      <c r="W591" s="6">
        <f t="shared" si="433"/>
        <v>14.765792276502566</v>
      </c>
      <c r="X591" s="5">
        <f t="shared" si="434"/>
        <v>16.027408585968885</v>
      </c>
      <c r="Y591" s="5">
        <v>1.6480000000000002E-2</v>
      </c>
      <c r="Z591" s="5">
        <v>16.22148373332784</v>
      </c>
      <c r="AA591" s="10">
        <f t="shared" si="435"/>
        <v>7.8315171116504851</v>
      </c>
      <c r="AB591" s="10">
        <f t="shared" si="436"/>
        <v>50.104608059009706</v>
      </c>
      <c r="AC591" s="5">
        <f t="shared" si="437"/>
        <v>7.9161045395876668</v>
      </c>
      <c r="AD591" s="5">
        <f t="shared" si="456"/>
        <v>40.054084958118629</v>
      </c>
      <c r="AE591" s="5">
        <f t="shared" si="438"/>
        <v>1.1964081125342316</v>
      </c>
      <c r="AG591" s="5">
        <v>512</v>
      </c>
      <c r="AH591" s="5">
        <v>1498023</v>
      </c>
      <c r="AI591" s="5">
        <v>60917445</v>
      </c>
      <c r="AJ591" s="10">
        <f t="shared" si="439"/>
        <v>121834890</v>
      </c>
      <c r="AK591" s="5">
        <v>12211694.384765999</v>
      </c>
      <c r="AL591" s="10">
        <f t="shared" si="440"/>
        <v>97693555.078127995</v>
      </c>
      <c r="AM591" s="5">
        <f t="shared" si="441"/>
        <v>760.96979999999996</v>
      </c>
      <c r="AN591" s="5">
        <f t="shared" si="442"/>
        <v>13107200</v>
      </c>
      <c r="AO591" s="11">
        <f t="shared" si="443"/>
        <v>1.2471128714945994</v>
      </c>
      <c r="AP591" s="11">
        <f t="shared" si="459"/>
        <v>1.3333333333333333</v>
      </c>
      <c r="AQ591" s="6">
        <f t="shared" si="444"/>
        <v>0</v>
      </c>
      <c r="AR591" s="6">
        <f t="shared" si="445"/>
        <v>2.7687314753180203E-2</v>
      </c>
      <c r="AS591" s="5">
        <f t="shared" si="446"/>
        <v>2.7687314753180203E-2</v>
      </c>
      <c r="AT591" s="5">
        <f t="shared" si="447"/>
        <v>2.7687314753180203E-2</v>
      </c>
      <c r="AU591" s="6">
        <f t="shared" si="448"/>
        <v>0.47666528719703355</v>
      </c>
      <c r="AV591" s="6">
        <f t="shared" si="449"/>
        <v>0.66799468356640068</v>
      </c>
      <c r="AW591" s="6">
        <f t="shared" si="450"/>
        <v>23.231016990421494</v>
      </c>
      <c r="AX591" s="5">
        <f t="shared" si="451"/>
        <v>24.375676961184929</v>
      </c>
      <c r="AY591" s="5">
        <v>2.6005E-2</v>
      </c>
      <c r="AZ591" s="5">
        <v>23.918216954557273</v>
      </c>
      <c r="BA591" s="10">
        <f t="shared" si="452"/>
        <v>4.6850563353201302</v>
      </c>
      <c r="BB591" s="10">
        <f t="shared" si="453"/>
        <v>30.053775836378541</v>
      </c>
      <c r="BC591" s="5">
        <f t="shared" si="454"/>
        <v>6.4691972819850143</v>
      </c>
      <c r="BD591" s="5">
        <f t="shared" si="457"/>
        <v>6.4691972819850143</v>
      </c>
      <c r="BE591" s="5">
        <f t="shared" si="455"/>
        <v>1.9126007908398603</v>
      </c>
    </row>
    <row r="592" spans="5:57">
      <c r="E592" s="3"/>
      <c r="F592" s="3"/>
      <c r="G592" s="5">
        <v>1024</v>
      </c>
      <c r="H592" s="5">
        <v>4194304</v>
      </c>
      <c r="I592" s="5">
        <v>60701054</v>
      </c>
      <c r="J592" s="10">
        <f t="shared" si="422"/>
        <v>121402108</v>
      </c>
      <c r="K592" s="5">
        <v>12734324.301758001</v>
      </c>
      <c r="L592" s="10">
        <f t="shared" si="423"/>
        <v>101874594.41406401</v>
      </c>
      <c r="M592" s="5">
        <f t="shared" si="424"/>
        <v>812.29872799999998</v>
      </c>
      <c r="N592" s="5">
        <f t="shared" si="425"/>
        <v>13107200</v>
      </c>
      <c r="O592" s="11">
        <f t="shared" si="426"/>
        <v>1.1916818780800975</v>
      </c>
      <c r="P592" s="11">
        <f t="shared" si="460"/>
        <v>1.3333333333333333</v>
      </c>
      <c r="Q592" s="6">
        <f t="shared" si="427"/>
        <v>4.9819447675957642E-3</v>
      </c>
      <c r="R592" s="6">
        <f t="shared" si="428"/>
        <v>1.7553530194697249E-2</v>
      </c>
      <c r="S592" s="5">
        <f t="shared" si="429"/>
        <v>2.2535474962293012E-2</v>
      </c>
      <c r="T592" s="5">
        <f t="shared" si="430"/>
        <v>1.7553530194697249E-2</v>
      </c>
      <c r="U592" s="6">
        <f t="shared" si="431"/>
        <v>0</v>
      </c>
      <c r="V592" s="6">
        <f t="shared" si="432"/>
        <v>1.2452263375731556</v>
      </c>
      <c r="W592" s="6">
        <f t="shared" si="433"/>
        <v>13.819634713153857</v>
      </c>
      <c r="X592" s="5">
        <f t="shared" si="434"/>
        <v>15.064861050727012</v>
      </c>
      <c r="Y592" s="5">
        <v>1.5424E-2</v>
      </c>
      <c r="Z592" s="5">
        <v>15.36052430769824</v>
      </c>
      <c r="AA592" s="10">
        <f t="shared" si="435"/>
        <v>7.8709872925311206</v>
      </c>
      <c r="AB592" s="10">
        <f t="shared" si="436"/>
        <v>52.839519924307055</v>
      </c>
      <c r="AC592" s="5">
        <f t="shared" si="437"/>
        <v>13.806601366035068</v>
      </c>
      <c r="AD592" s="5">
        <f t="shared" si="456"/>
        <v>46.106554475447432</v>
      </c>
      <c r="AE592" s="5">
        <f t="shared" si="438"/>
        <v>1.9248252927346363</v>
      </c>
      <c r="AG592" s="5">
        <v>1024</v>
      </c>
      <c r="AH592" s="5">
        <v>1437960</v>
      </c>
      <c r="AI592" s="5">
        <v>63156690</v>
      </c>
      <c r="AJ592" s="10">
        <f t="shared" si="439"/>
        <v>126313380</v>
      </c>
      <c r="AK592" s="5">
        <v>12615703.046875</v>
      </c>
      <c r="AL592" s="10">
        <f t="shared" si="440"/>
        <v>100925624.375</v>
      </c>
      <c r="AM592" s="5">
        <f t="shared" si="441"/>
        <v>786.63948000000005</v>
      </c>
      <c r="AN592" s="5">
        <f t="shared" si="442"/>
        <v>13107200</v>
      </c>
      <c r="AO592" s="11">
        <f t="shared" si="443"/>
        <v>1.2515491559474436</v>
      </c>
      <c r="AP592" s="11">
        <f t="shared" si="459"/>
        <v>1.3333333333333333</v>
      </c>
      <c r="AQ592" s="6">
        <f t="shared" si="444"/>
        <v>0</v>
      </c>
      <c r="AR592" s="6">
        <f t="shared" si="445"/>
        <v>2.8603314993472614E-2</v>
      </c>
      <c r="AS592" s="5">
        <f t="shared" si="446"/>
        <v>2.8603314993472614E-2</v>
      </c>
      <c r="AT592" s="5">
        <f t="shared" si="447"/>
        <v>2.8603314993472614E-2</v>
      </c>
      <c r="AU592" s="6">
        <f t="shared" si="448"/>
        <v>0.49418687499556185</v>
      </c>
      <c r="AV592" s="6">
        <f t="shared" si="449"/>
        <v>0.69009445366384548</v>
      </c>
      <c r="AW592" s="6">
        <f t="shared" si="450"/>
        <v>13.121214287841219</v>
      </c>
      <c r="AX592" s="5">
        <f t="shared" si="451"/>
        <v>14.305495616500627</v>
      </c>
      <c r="AY592" s="5">
        <v>1.4688E-2</v>
      </c>
      <c r="AZ592" s="5">
        <v>14.659075938464929</v>
      </c>
      <c r="BA592" s="10">
        <f t="shared" si="452"/>
        <v>8.599767156862745</v>
      </c>
      <c r="BB592" s="10">
        <f t="shared" si="453"/>
        <v>54.970383646514158</v>
      </c>
      <c r="BC592" s="5">
        <f t="shared" si="454"/>
        <v>94.739344999132726</v>
      </c>
      <c r="BD592" s="5">
        <f t="shared" si="457"/>
        <v>94.739344999132726</v>
      </c>
      <c r="BE592" s="5">
        <f t="shared" si="455"/>
        <v>2.4120232642803794</v>
      </c>
    </row>
    <row r="593" spans="5:57">
      <c r="E593" s="3"/>
      <c r="F593" s="3"/>
      <c r="G593" s="5">
        <v>128</v>
      </c>
      <c r="H593" s="5">
        <v>5558326</v>
      </c>
      <c r="I593" s="5">
        <v>59524291</v>
      </c>
      <c r="J593" s="10">
        <f t="shared" si="422"/>
        <v>119048582</v>
      </c>
      <c r="K593" s="5">
        <v>15123595.390625</v>
      </c>
      <c r="L593" s="10">
        <f t="shared" si="423"/>
        <v>120988763.125</v>
      </c>
      <c r="M593" s="5">
        <f t="shared" si="424"/>
        <v>825.45801200000005</v>
      </c>
      <c r="N593" s="5">
        <f t="shared" si="425"/>
        <v>13107200</v>
      </c>
      <c r="O593" s="11">
        <f t="shared" si="426"/>
        <v>0.98396395603287967</v>
      </c>
      <c r="P593" s="11">
        <f t="shared" si="460"/>
        <v>1.3333333333333333</v>
      </c>
      <c r="Q593" s="6">
        <f t="shared" si="427"/>
        <v>4.8853637713160243E-3</v>
      </c>
      <c r="R593" s="6">
        <f t="shared" si="428"/>
        <v>2.0847002326230303E-2</v>
      </c>
      <c r="S593" s="5">
        <f t="shared" si="429"/>
        <v>2.5732366097546328E-2</v>
      </c>
      <c r="T593" s="5">
        <f t="shared" si="430"/>
        <v>2.0847002326230303E-2</v>
      </c>
      <c r="U593" s="6">
        <f t="shared" si="431"/>
        <v>0</v>
      </c>
      <c r="V593" s="6">
        <f t="shared" si="432"/>
        <v>1.4788612927508362</v>
      </c>
      <c r="W593" s="6">
        <f t="shared" si="433"/>
        <v>70.912538211395358</v>
      </c>
      <c r="X593" s="5">
        <f t="shared" si="434"/>
        <v>72.391399504146193</v>
      </c>
      <c r="Y593" s="5">
        <v>7.9144999999999993E-2</v>
      </c>
      <c r="Z593" s="5">
        <v>73.948141437499999</v>
      </c>
      <c r="AA593" s="10">
        <f t="shared" si="435"/>
        <v>1.5041832333059575</v>
      </c>
      <c r="AB593" s="10">
        <f t="shared" si="436"/>
        <v>12.229579948196351</v>
      </c>
      <c r="AC593" s="5">
        <f t="shared" si="437"/>
        <v>73.659735515534393</v>
      </c>
      <c r="AD593" s="5">
        <f t="shared" si="456"/>
        <v>67.487060335401694</v>
      </c>
      <c r="AE593" s="5">
        <f t="shared" si="438"/>
        <v>2.1051806077770645</v>
      </c>
      <c r="AG593" s="5">
        <v>512</v>
      </c>
      <c r="AH593" s="5">
        <v>1391349</v>
      </c>
      <c r="AI593" s="5">
        <v>64531701</v>
      </c>
      <c r="AJ593" s="10">
        <f t="shared" si="439"/>
        <v>129063402</v>
      </c>
      <c r="AK593" s="5">
        <v>12882322.875</v>
      </c>
      <c r="AL593" s="10">
        <f t="shared" si="440"/>
        <v>103058583</v>
      </c>
      <c r="AM593" s="5">
        <f t="shared" si="441"/>
        <v>802.20739200000003</v>
      </c>
      <c r="AN593" s="5">
        <f t="shared" si="442"/>
        <v>13107200</v>
      </c>
      <c r="AO593" s="11">
        <f t="shared" si="443"/>
        <v>1.2523304536411102</v>
      </c>
      <c r="AP593" s="11">
        <f t="shared" si="459"/>
        <v>1.3333333333333333</v>
      </c>
      <c r="AQ593" s="6">
        <f t="shared" si="444"/>
        <v>0</v>
      </c>
      <c r="AR593" s="6">
        <f t="shared" si="445"/>
        <v>2.9207816454788635E-2</v>
      </c>
      <c r="AS593" s="5">
        <f t="shared" si="446"/>
        <v>2.9207816454788635E-2</v>
      </c>
      <c r="AT593" s="5">
        <f t="shared" si="447"/>
        <v>2.9207816454788635E-2</v>
      </c>
      <c r="AU593" s="6">
        <f t="shared" si="448"/>
        <v>0.50494602638830466</v>
      </c>
      <c r="AV593" s="6">
        <f t="shared" si="449"/>
        <v>0.70467888577533577</v>
      </c>
      <c r="AW593" s="6">
        <f t="shared" si="450"/>
        <v>27.223303663376452</v>
      </c>
      <c r="AX593" s="5">
        <f t="shared" si="451"/>
        <v>28.432928575540092</v>
      </c>
      <c r="AY593" s="5">
        <v>3.0474000000000001E-2</v>
      </c>
      <c r="AZ593" s="5">
        <v>28.041471553848499</v>
      </c>
      <c r="BA593" s="10">
        <f t="shared" si="452"/>
        <v>4.2351972829297102</v>
      </c>
      <c r="BB593" s="10">
        <f t="shared" si="453"/>
        <v>27.05482260287458</v>
      </c>
      <c r="BC593" s="5">
        <f t="shared" si="454"/>
        <v>4.1549633957188625</v>
      </c>
      <c r="BD593" s="5">
        <f t="shared" si="457"/>
        <v>4.1549633957188625</v>
      </c>
      <c r="BE593" s="5">
        <f t="shared" si="455"/>
        <v>1.3959931487185755</v>
      </c>
    </row>
    <row r="594" spans="5:57">
      <c r="E594" s="3"/>
      <c r="F594" s="3"/>
      <c r="G594" s="5">
        <v>256</v>
      </c>
      <c r="H594" s="5">
        <v>16002413</v>
      </c>
      <c r="I594" s="5">
        <v>45422927</v>
      </c>
      <c r="J594" s="10">
        <f t="shared" si="422"/>
        <v>90845854</v>
      </c>
      <c r="K594" s="5">
        <v>23570598.839844</v>
      </c>
      <c r="L594" s="10">
        <f t="shared" si="423"/>
        <v>188564790.718752</v>
      </c>
      <c r="M594" s="5">
        <f t="shared" si="424"/>
        <v>865.12338399999999</v>
      </c>
      <c r="N594" s="5">
        <f t="shared" si="425"/>
        <v>13107200</v>
      </c>
      <c r="O594" s="11">
        <f t="shared" si="426"/>
        <v>0.4817752755099351</v>
      </c>
      <c r="P594" s="11">
        <f t="shared" si="460"/>
        <v>1.3333333333333333</v>
      </c>
      <c r="Q594" s="6">
        <f t="shared" si="427"/>
        <v>3.7280162136317163E-3</v>
      </c>
      <c r="R594" s="6">
        <f t="shared" si="428"/>
        <v>3.2490708469327965E-2</v>
      </c>
      <c r="S594" s="5">
        <f t="shared" si="429"/>
        <v>3.6218724682959683E-2</v>
      </c>
      <c r="T594" s="5">
        <f t="shared" si="430"/>
        <v>3.2490708469327965E-2</v>
      </c>
      <c r="U594" s="6">
        <f t="shared" si="431"/>
        <v>0</v>
      </c>
      <c r="V594" s="6">
        <f t="shared" si="432"/>
        <v>2.3048518140607652</v>
      </c>
      <c r="W594" s="6">
        <f t="shared" si="433"/>
        <v>48.9072070032095</v>
      </c>
      <c r="X594" s="5">
        <f t="shared" si="434"/>
        <v>51.212058817270268</v>
      </c>
      <c r="Y594" s="5">
        <v>5.4585000000000002E-2</v>
      </c>
      <c r="Z594" s="5">
        <v>49.261143000018201</v>
      </c>
      <c r="AA594" s="10">
        <f t="shared" si="435"/>
        <v>1.6643007053219747</v>
      </c>
      <c r="AB594" s="10">
        <f t="shared" si="436"/>
        <v>27.636133108912997</v>
      </c>
      <c r="AC594" s="5">
        <f t="shared" si="437"/>
        <v>40.476855419386339</v>
      </c>
      <c r="AD594" s="5">
        <f t="shared" si="456"/>
        <v>33.647110592727522</v>
      </c>
      <c r="AE594" s="5">
        <f t="shared" si="438"/>
        <v>3.9603543451099914</v>
      </c>
      <c r="AG594" s="5">
        <v>512</v>
      </c>
      <c r="AH594" s="5">
        <v>4194304</v>
      </c>
      <c r="AI594" s="5">
        <v>60701054</v>
      </c>
      <c r="AJ594" s="10">
        <f t="shared" si="439"/>
        <v>121402108</v>
      </c>
      <c r="AK594" s="5">
        <v>12739492.269531</v>
      </c>
      <c r="AL594" s="10">
        <f t="shared" si="440"/>
        <v>101915938.156248</v>
      </c>
      <c r="AM594" s="5">
        <f t="shared" si="441"/>
        <v>812.29872799999998</v>
      </c>
      <c r="AN594" s="5">
        <f t="shared" si="442"/>
        <v>13107200</v>
      </c>
      <c r="AO594" s="11">
        <f t="shared" si="443"/>
        <v>1.1911984542974783</v>
      </c>
      <c r="AP594" s="11">
        <f t="shared" si="459"/>
        <v>1.3333333333333333</v>
      </c>
      <c r="AQ594" s="6">
        <f t="shared" si="444"/>
        <v>0</v>
      </c>
      <c r="AR594" s="6">
        <f t="shared" si="445"/>
        <v>2.8883979663152183E-2</v>
      </c>
      <c r="AS594" s="5">
        <f t="shared" si="446"/>
        <v>2.8883979663152183E-2</v>
      </c>
      <c r="AT594" s="5">
        <f t="shared" si="447"/>
        <v>2.8883979663152183E-2</v>
      </c>
      <c r="AU594" s="6">
        <f t="shared" si="448"/>
        <v>0.47497207635797334</v>
      </c>
      <c r="AV594" s="6">
        <f t="shared" si="449"/>
        <v>0.69686587620453577</v>
      </c>
      <c r="AW594" s="6">
        <f t="shared" si="450"/>
        <v>31.802507397000774</v>
      </c>
      <c r="AX594" s="5">
        <f t="shared" si="451"/>
        <v>32.974345349563286</v>
      </c>
      <c r="AY594" s="5">
        <v>3.56E-2</v>
      </c>
      <c r="AZ594" s="5">
        <v>32.112665882367601</v>
      </c>
      <c r="BA594" s="10">
        <f t="shared" si="452"/>
        <v>3.4101715730337081</v>
      </c>
      <c r="BB594" s="10">
        <f t="shared" si="453"/>
        <v>22.90245801264</v>
      </c>
      <c r="BC594" s="5">
        <f t="shared" si="454"/>
        <v>18.865225665302855</v>
      </c>
      <c r="BD594" s="5">
        <f t="shared" si="457"/>
        <v>18.865225665302855</v>
      </c>
      <c r="BE594" s="5">
        <f t="shared" si="455"/>
        <v>2.683300945340747</v>
      </c>
    </row>
    <row r="595" spans="5:57">
      <c r="E595" s="3"/>
      <c r="F595" s="3"/>
      <c r="G595" s="5">
        <v>512</v>
      </c>
      <c r="H595" s="5">
        <v>9845725</v>
      </c>
      <c r="I595" s="5">
        <v>57156537</v>
      </c>
      <c r="J595" s="10">
        <f t="shared" si="422"/>
        <v>114313074</v>
      </c>
      <c r="K595" s="5">
        <v>14164384.263672</v>
      </c>
      <c r="L595" s="10">
        <f t="shared" si="423"/>
        <v>113315074.109376</v>
      </c>
      <c r="M595" s="5">
        <f t="shared" si="424"/>
        <v>882.79294400000003</v>
      </c>
      <c r="N595" s="5">
        <f t="shared" si="425"/>
        <v>13107200</v>
      </c>
      <c r="O595" s="11">
        <f t="shared" si="426"/>
        <v>1.008807300339059</v>
      </c>
      <c r="P595" s="11">
        <f t="shared" si="460"/>
        <v>1.3333333333333333</v>
      </c>
      <c r="Q595" s="6">
        <f t="shared" si="427"/>
        <v>4.6910340377457642E-3</v>
      </c>
      <c r="R595" s="6">
        <f t="shared" si="428"/>
        <v>1.9524785215917301E-2</v>
      </c>
      <c r="S595" s="5">
        <f t="shared" si="429"/>
        <v>2.4215819253663066E-2</v>
      </c>
      <c r="T595" s="5">
        <f t="shared" si="430"/>
        <v>1.9524785215917301E-2</v>
      </c>
      <c r="U595" s="6">
        <f t="shared" si="431"/>
        <v>0</v>
      </c>
      <c r="V595" s="6">
        <f t="shared" si="432"/>
        <v>1.3850647998807584</v>
      </c>
      <c r="W595" s="6">
        <f t="shared" si="433"/>
        <v>18.547734582274249</v>
      </c>
      <c r="X595" s="5">
        <f t="shared" si="434"/>
        <v>19.932799382155007</v>
      </c>
      <c r="Y595" s="5">
        <v>2.0701000000000001E-2</v>
      </c>
      <c r="Z595" s="5">
        <v>20.3581396875</v>
      </c>
      <c r="AA595" s="10">
        <f t="shared" si="435"/>
        <v>5.5221039563306125</v>
      </c>
      <c r="AB595" s="10">
        <f t="shared" si="436"/>
        <v>43.791149841795466</v>
      </c>
      <c r="AC595" s="5">
        <f t="shared" si="437"/>
        <v>5.6819225355427267</v>
      </c>
      <c r="AD595" s="5">
        <f t="shared" si="456"/>
        <v>16.978982917071953</v>
      </c>
      <c r="AE595" s="5">
        <f t="shared" si="438"/>
        <v>2.0892886672064308</v>
      </c>
      <c r="AG595" s="5">
        <v>128</v>
      </c>
      <c r="AH595" s="5">
        <v>5558326</v>
      </c>
      <c r="AI595" s="5">
        <v>59524291</v>
      </c>
      <c r="AJ595" s="10">
        <f t="shared" si="439"/>
        <v>119048582</v>
      </c>
      <c r="AK595" s="5">
        <v>15111534.140625</v>
      </c>
      <c r="AL595" s="10">
        <f t="shared" si="440"/>
        <v>120892273.125</v>
      </c>
      <c r="AM595" s="5">
        <f t="shared" si="441"/>
        <v>825.45801200000005</v>
      </c>
      <c r="AN595" s="5">
        <f t="shared" si="442"/>
        <v>13107200</v>
      </c>
      <c r="AO595" s="11">
        <f t="shared" si="443"/>
        <v>0.98474930549867601</v>
      </c>
      <c r="AP595" s="11">
        <f t="shared" si="459"/>
        <v>1.3333333333333333</v>
      </c>
      <c r="AQ595" s="6">
        <f t="shared" si="444"/>
        <v>0</v>
      </c>
      <c r="AR595" s="6">
        <f t="shared" si="445"/>
        <v>3.4262059708672465E-2</v>
      </c>
      <c r="AS595" s="5">
        <f t="shared" si="446"/>
        <v>3.4262059708672465E-2</v>
      </c>
      <c r="AT595" s="5">
        <f t="shared" si="447"/>
        <v>3.4262059708672465E-2</v>
      </c>
      <c r="AU595" s="6">
        <f t="shared" si="448"/>
        <v>0.46576417091548733</v>
      </c>
      <c r="AV595" s="6">
        <f t="shared" si="449"/>
        <v>0.82661948034519916</v>
      </c>
      <c r="AW595" s="6">
        <f t="shared" si="450"/>
        <v>75.92848641033936</v>
      </c>
      <c r="AX595" s="5">
        <f t="shared" si="451"/>
        <v>77.220870061600053</v>
      </c>
      <c r="AY595" s="5">
        <v>8.4995000000000001E-2</v>
      </c>
      <c r="AZ595" s="5">
        <v>78.738423611120552</v>
      </c>
      <c r="BA595" s="10">
        <f t="shared" si="452"/>
        <v>1.4006539443496675</v>
      </c>
      <c r="BB595" s="10">
        <f t="shared" si="453"/>
        <v>11.378765633272545</v>
      </c>
      <c r="BC595" s="5">
        <f t="shared" si="454"/>
        <v>59.689323244105573</v>
      </c>
      <c r="BD595" s="5">
        <f t="shared" si="457"/>
        <v>59.689323244105573</v>
      </c>
      <c r="BE595" s="5">
        <f t="shared" si="455"/>
        <v>1.9273354480850557</v>
      </c>
    </row>
    <row r="596" spans="5:57">
      <c r="E596" s="3"/>
      <c r="F596" s="3"/>
      <c r="G596" s="5">
        <v>256</v>
      </c>
      <c r="H596" s="5">
        <v>943695</v>
      </c>
      <c r="I596" s="5">
        <v>77651847</v>
      </c>
      <c r="J596" s="10">
        <f t="shared" si="422"/>
        <v>155303694</v>
      </c>
      <c r="K596" s="5">
        <v>15478365.644531</v>
      </c>
      <c r="L596" s="10">
        <f t="shared" si="423"/>
        <v>123826925.156248</v>
      </c>
      <c r="M596" s="5">
        <f t="shared" si="424"/>
        <v>950.69606399999998</v>
      </c>
      <c r="N596" s="5">
        <f t="shared" si="425"/>
        <v>13107200</v>
      </c>
      <c r="O596" s="11">
        <f t="shared" si="426"/>
        <v>1.254199713059448</v>
      </c>
      <c r="P596" s="11">
        <f t="shared" si="460"/>
        <v>1.3333333333333333</v>
      </c>
      <c r="Q596" s="6">
        <f t="shared" si="427"/>
        <v>6.3731547866664202E-3</v>
      </c>
      <c r="R596" s="6">
        <f t="shared" si="428"/>
        <v>2.1336032620775231E-2</v>
      </c>
      <c r="S596" s="5">
        <f t="shared" si="429"/>
        <v>2.7709187407441653E-2</v>
      </c>
      <c r="T596" s="5">
        <f t="shared" si="430"/>
        <v>2.1336032620775231E-2</v>
      </c>
      <c r="U596" s="6">
        <f t="shared" si="431"/>
        <v>0</v>
      </c>
      <c r="V596" s="6">
        <f t="shared" si="432"/>
        <v>1.5135525141680795</v>
      </c>
      <c r="W596" s="6">
        <f t="shared" si="433"/>
        <v>36.344635795148669</v>
      </c>
      <c r="X596" s="5">
        <f t="shared" si="434"/>
        <v>37.858188309316745</v>
      </c>
      <c r="Y596" s="5">
        <v>4.0564000000000003E-2</v>
      </c>
      <c r="Z596" s="5">
        <v>37.195666850000002</v>
      </c>
      <c r="AA596" s="10">
        <f t="shared" si="435"/>
        <v>3.8286089636130556</v>
      </c>
      <c r="AB596" s="10">
        <f t="shared" si="436"/>
        <v>24.421048250911742</v>
      </c>
      <c r="AC596" s="5">
        <f t="shared" si="437"/>
        <v>47.401556501392292</v>
      </c>
      <c r="AD596" s="5">
        <f t="shared" si="456"/>
        <v>31.690199666103808</v>
      </c>
      <c r="AE596" s="5">
        <f t="shared" si="438"/>
        <v>1.7811791410771352</v>
      </c>
      <c r="AG596" s="5">
        <v>256</v>
      </c>
      <c r="AH596" s="5">
        <v>16002413</v>
      </c>
      <c r="AI596" s="5">
        <v>45422927</v>
      </c>
      <c r="AJ596" s="10">
        <f t="shared" si="439"/>
        <v>90845854</v>
      </c>
      <c r="AK596" s="5">
        <v>23503536.589844</v>
      </c>
      <c r="AL596" s="10">
        <f t="shared" si="440"/>
        <v>188028292.718752</v>
      </c>
      <c r="AM596" s="5">
        <f t="shared" si="441"/>
        <v>865.12338399999999</v>
      </c>
      <c r="AN596" s="5">
        <f t="shared" si="442"/>
        <v>13107200</v>
      </c>
      <c r="AO596" s="11">
        <f t="shared" si="443"/>
        <v>0.48314991688982117</v>
      </c>
      <c r="AP596" s="11">
        <f t="shared" si="459"/>
        <v>1.3333333333333333</v>
      </c>
      <c r="AQ596" s="6">
        <f t="shared" si="444"/>
        <v>0</v>
      </c>
      <c r="AR596" s="6">
        <f t="shared" si="445"/>
        <v>5.3289068238368639E-2</v>
      </c>
      <c r="AS596" s="5">
        <f t="shared" si="446"/>
        <v>5.3289068238368639E-2</v>
      </c>
      <c r="AT596" s="5">
        <f t="shared" si="447"/>
        <v>5.3289068238368639E-2</v>
      </c>
      <c r="AU596" s="6">
        <f t="shared" si="448"/>
        <v>0.35542417354806805</v>
      </c>
      <c r="AV596" s="6">
        <f t="shared" si="449"/>
        <v>1.2856723229669174</v>
      </c>
      <c r="AW596" s="6">
        <f t="shared" si="450"/>
        <v>50.959051459396413</v>
      </c>
      <c r="AX596" s="5">
        <f t="shared" si="451"/>
        <v>52.600147955911396</v>
      </c>
      <c r="AY596" s="5">
        <v>5.7043999999999997E-2</v>
      </c>
      <c r="AZ596" s="5">
        <v>52.056160400026329</v>
      </c>
      <c r="BA596" s="10">
        <f t="shared" si="452"/>
        <v>1.5925575695954002</v>
      </c>
      <c r="BB596" s="10">
        <f t="shared" si="453"/>
        <v>26.369580354638806</v>
      </c>
      <c r="BC596" s="5">
        <f t="shared" si="454"/>
        <v>6.5825183395823554</v>
      </c>
      <c r="BD596" s="5">
        <f t="shared" si="457"/>
        <v>6.5825183395823554</v>
      </c>
      <c r="BE596" s="5">
        <f t="shared" si="455"/>
        <v>1.0450013057144187</v>
      </c>
    </row>
    <row r="597" spans="5:57">
      <c r="E597" s="3"/>
      <c r="F597" s="3"/>
      <c r="G597" s="5">
        <v>256</v>
      </c>
      <c r="H597" s="5">
        <v>18318143</v>
      </c>
      <c r="I597" s="5">
        <v>51131166</v>
      </c>
      <c r="J597" s="10">
        <f t="shared" si="422"/>
        <v>102262332</v>
      </c>
      <c r="K597" s="5">
        <v>25030626</v>
      </c>
      <c r="L597" s="10">
        <f t="shared" si="423"/>
        <v>200245008</v>
      </c>
      <c r="M597" s="5">
        <f t="shared" si="424"/>
        <v>979.93685200000004</v>
      </c>
      <c r="N597" s="5">
        <f t="shared" si="425"/>
        <v>13107200</v>
      </c>
      <c r="O597" s="11">
        <f t="shared" si="426"/>
        <v>0.51068604916233418</v>
      </c>
      <c r="P597" s="11">
        <f t="shared" si="460"/>
        <v>1.3333333333333333</v>
      </c>
      <c r="Q597" s="6">
        <f t="shared" si="427"/>
        <v>4.1965110674152453E-3</v>
      </c>
      <c r="R597" s="6">
        <f t="shared" si="428"/>
        <v>3.4503271541664549E-2</v>
      </c>
      <c r="S597" s="5">
        <f t="shared" si="429"/>
        <v>3.8699782609079796E-2</v>
      </c>
      <c r="T597" s="5">
        <f t="shared" si="430"/>
        <v>3.4503271541664549E-2</v>
      </c>
      <c r="U597" s="6">
        <f t="shared" si="431"/>
        <v>0</v>
      </c>
      <c r="V597" s="6">
        <f t="shared" si="432"/>
        <v>2.4476206198738391</v>
      </c>
      <c r="W597" s="6">
        <f t="shared" si="433"/>
        <v>36.532792128769145</v>
      </c>
      <c r="X597" s="5">
        <f t="shared" si="434"/>
        <v>38.980412748642983</v>
      </c>
      <c r="Y597" s="5">
        <v>4.0773999999999998E-2</v>
      </c>
      <c r="Z597" s="5">
        <v>38.867135933319737</v>
      </c>
      <c r="AA597" s="10">
        <f t="shared" si="435"/>
        <v>2.5080279589934764</v>
      </c>
      <c r="AB597" s="10">
        <f t="shared" si="436"/>
        <v>39.288764016284887</v>
      </c>
      <c r="AC597" s="5">
        <f t="shared" si="437"/>
        <v>15.379232987529919</v>
      </c>
      <c r="AD597" s="5">
        <f t="shared" si="456"/>
        <v>5.0871079386869145</v>
      </c>
      <c r="AE597" s="5">
        <f t="shared" si="438"/>
        <v>0.29144626328418777</v>
      </c>
      <c r="AG597" s="5">
        <v>512</v>
      </c>
      <c r="AH597" s="5">
        <v>986703</v>
      </c>
      <c r="AI597" s="5">
        <v>71666325</v>
      </c>
      <c r="AJ597" s="10">
        <f t="shared" si="439"/>
        <v>143332650</v>
      </c>
      <c r="AK597" s="5">
        <v>14027301.873047</v>
      </c>
      <c r="AL597" s="10">
        <f t="shared" si="440"/>
        <v>112218414.984376</v>
      </c>
      <c r="AM597" s="5">
        <f t="shared" si="441"/>
        <v>879.72996000000001</v>
      </c>
      <c r="AN597" s="5">
        <f t="shared" si="442"/>
        <v>13107200</v>
      </c>
      <c r="AO597" s="11">
        <f t="shared" si="443"/>
        <v>1.2772649660036277</v>
      </c>
      <c r="AP597" s="11">
        <f t="shared" ref="AP597:AP627" si="461">4/3</f>
        <v>1.3333333333333333</v>
      </c>
      <c r="AQ597" s="6">
        <f t="shared" si="444"/>
        <v>0</v>
      </c>
      <c r="AR597" s="6">
        <f t="shared" si="445"/>
        <v>3.1803802966230935E-2</v>
      </c>
      <c r="AS597" s="5">
        <f t="shared" si="446"/>
        <v>3.1803802966230935E-2</v>
      </c>
      <c r="AT597" s="5">
        <f t="shared" si="447"/>
        <v>3.1803802966230935E-2</v>
      </c>
      <c r="AU597" s="6">
        <f t="shared" si="448"/>
        <v>0.56077285231645779</v>
      </c>
      <c r="AV597" s="6">
        <f t="shared" si="449"/>
        <v>0.76731064344892386</v>
      </c>
      <c r="AW597" s="6">
        <f t="shared" si="450"/>
        <v>26.726612817513182</v>
      </c>
      <c r="AX597" s="5">
        <f t="shared" si="451"/>
        <v>28.054696313278562</v>
      </c>
      <c r="AY597" s="5">
        <v>2.9918E-2</v>
      </c>
      <c r="AZ597" s="5">
        <v>27.250234953853056</v>
      </c>
      <c r="BA597" s="10">
        <f t="shared" si="452"/>
        <v>4.7908499899725916</v>
      </c>
      <c r="BB597" s="10">
        <f t="shared" si="453"/>
        <v>30.006929603416271</v>
      </c>
      <c r="BC597" s="5">
        <f t="shared" si="454"/>
        <v>6.3032387399924268</v>
      </c>
      <c r="BD597" s="5">
        <f t="shared" si="457"/>
        <v>6.3032387399924268</v>
      </c>
      <c r="BE597" s="5">
        <f t="shared" si="455"/>
        <v>2.9521263240035256</v>
      </c>
    </row>
    <row r="598" spans="5:57">
      <c r="E598" s="3"/>
      <c r="F598" s="3"/>
      <c r="G598" s="5">
        <v>256</v>
      </c>
      <c r="H598" s="5">
        <v>5363260</v>
      </c>
      <c r="I598" s="5">
        <v>79023142</v>
      </c>
      <c r="J598" s="10">
        <f t="shared" si="422"/>
        <v>158046284</v>
      </c>
      <c r="K598" s="5">
        <v>23528690.777344</v>
      </c>
      <c r="L598" s="10">
        <f t="shared" si="423"/>
        <v>188229526.218752</v>
      </c>
      <c r="M598" s="5">
        <f t="shared" si="424"/>
        <v>1055.5429039999999</v>
      </c>
      <c r="N598" s="5">
        <f t="shared" si="425"/>
        <v>13107200</v>
      </c>
      <c r="O598" s="11">
        <f t="shared" si="426"/>
        <v>0.83964661217032244</v>
      </c>
      <c r="P598" s="11">
        <f t="shared" si="460"/>
        <v>1.3333333333333333</v>
      </c>
      <c r="Q598" s="6">
        <f t="shared" si="427"/>
        <v>6.4857016948318075E-3</v>
      </c>
      <c r="R598" s="6">
        <f t="shared" si="428"/>
        <v>3.2432940626836833E-2</v>
      </c>
      <c r="S598" s="5">
        <f t="shared" si="429"/>
        <v>3.8918642321668639E-2</v>
      </c>
      <c r="T598" s="5">
        <f t="shared" si="430"/>
        <v>3.2432940626836833E-2</v>
      </c>
      <c r="U598" s="6">
        <f t="shared" si="431"/>
        <v>0</v>
      </c>
      <c r="V598" s="6">
        <f t="shared" si="432"/>
        <v>2.3007538327352499</v>
      </c>
      <c r="W598" s="6">
        <f t="shared" si="433"/>
        <v>69.4915099012902</v>
      </c>
      <c r="X598" s="5">
        <f t="shared" si="434"/>
        <v>71.792263734025454</v>
      </c>
      <c r="Y598" s="5">
        <v>7.7559000000000003E-2</v>
      </c>
      <c r="Z598" s="5">
        <v>72.281338164669378</v>
      </c>
      <c r="AA598" s="10">
        <f t="shared" si="435"/>
        <v>2.0377555667298441</v>
      </c>
      <c r="AB598" s="10">
        <f t="shared" si="436"/>
        <v>19.41536391327913</v>
      </c>
      <c r="AC598" s="5">
        <f t="shared" si="437"/>
        <v>58.182879321759138</v>
      </c>
      <c r="AD598" s="5">
        <f t="shared" si="456"/>
        <v>49.820598097359898</v>
      </c>
      <c r="AE598" s="5">
        <f t="shared" si="438"/>
        <v>0.67662614315430691</v>
      </c>
      <c r="AG598" s="5">
        <v>512</v>
      </c>
      <c r="AH598" s="5">
        <v>9845725</v>
      </c>
      <c r="AI598" s="5">
        <v>57156537</v>
      </c>
      <c r="AJ598" s="10">
        <f t="shared" si="439"/>
        <v>114313074</v>
      </c>
      <c r="AK598" s="5">
        <v>14173176.908203</v>
      </c>
      <c r="AL598" s="10">
        <f t="shared" si="440"/>
        <v>113385415.265624</v>
      </c>
      <c r="AM598" s="5">
        <f t="shared" si="441"/>
        <v>882.79294400000003</v>
      </c>
      <c r="AN598" s="5">
        <f t="shared" si="442"/>
        <v>13107200</v>
      </c>
      <c r="AO598" s="11">
        <f t="shared" si="443"/>
        <v>1.0081814643638496</v>
      </c>
      <c r="AP598" s="11">
        <f t="shared" si="461"/>
        <v>1.3333333333333333</v>
      </c>
      <c r="AQ598" s="6">
        <f t="shared" si="444"/>
        <v>0</v>
      </c>
      <c r="AR598" s="6">
        <f t="shared" si="445"/>
        <v>3.2134542328496163E-2</v>
      </c>
      <c r="AS598" s="5">
        <f t="shared" si="446"/>
        <v>3.2134542328496163E-2</v>
      </c>
      <c r="AT598" s="5">
        <f t="shared" si="447"/>
        <v>3.2134542328496163E-2</v>
      </c>
      <c r="AU598" s="6">
        <f t="shared" si="448"/>
        <v>0.44723702913496904</v>
      </c>
      <c r="AV598" s="6">
        <f t="shared" si="449"/>
        <v>0.77529018706334896</v>
      </c>
      <c r="AW598" s="6">
        <f t="shared" si="450"/>
        <v>19.161904035552435</v>
      </c>
      <c r="AX598" s="5">
        <f t="shared" si="451"/>
        <v>20.384431251750755</v>
      </c>
      <c r="AY598" s="5">
        <v>2.145E-2</v>
      </c>
      <c r="AZ598" s="5">
        <v>21.016948333330948</v>
      </c>
      <c r="BA598" s="10">
        <f t="shared" si="452"/>
        <v>5.3292808391608393</v>
      </c>
      <c r="BB598" s="10">
        <f t="shared" si="453"/>
        <v>42.288266765733894</v>
      </c>
      <c r="BC598" s="5">
        <f t="shared" si="454"/>
        <v>49.811386146835254</v>
      </c>
      <c r="BD598" s="5">
        <f t="shared" si="457"/>
        <v>49.811386146835254</v>
      </c>
      <c r="BE598" s="5">
        <f t="shared" si="455"/>
        <v>3.0095571990205605</v>
      </c>
    </row>
    <row r="599" spans="5:57">
      <c r="E599" s="3"/>
      <c r="F599" s="3"/>
      <c r="G599" s="5">
        <v>256</v>
      </c>
      <c r="H599" s="5">
        <v>19458087</v>
      </c>
      <c r="I599" s="5">
        <v>55892729</v>
      </c>
      <c r="J599" s="10">
        <f t="shared" si="422"/>
        <v>111785458</v>
      </c>
      <c r="K599" s="5">
        <v>35218235.9375</v>
      </c>
      <c r="L599" s="10">
        <f t="shared" si="423"/>
        <v>281745887.5</v>
      </c>
      <c r="M599" s="5">
        <f t="shared" si="424"/>
        <v>1059.8744879999999</v>
      </c>
      <c r="N599" s="5">
        <f t="shared" si="425"/>
        <v>13107200</v>
      </c>
      <c r="O599" s="11">
        <f t="shared" si="426"/>
        <v>0.39675985687634924</v>
      </c>
      <c r="P599" s="11">
        <f t="shared" si="460"/>
        <v>1.3333333333333333</v>
      </c>
      <c r="Q599" s="6">
        <f t="shared" si="427"/>
        <v>4.5873089582299182E-3</v>
      </c>
      <c r="R599" s="6">
        <f t="shared" si="428"/>
        <v>4.8546303147590932E-2</v>
      </c>
      <c r="S599" s="5">
        <f t="shared" si="429"/>
        <v>5.3133612105820849E-2</v>
      </c>
      <c r="T599" s="5">
        <f t="shared" si="430"/>
        <v>4.8546303147590932E-2</v>
      </c>
      <c r="U599" s="6">
        <f t="shared" si="431"/>
        <v>0</v>
      </c>
      <c r="V599" s="6">
        <f t="shared" si="432"/>
        <v>3.4438164061980254</v>
      </c>
      <c r="W599" s="6">
        <f t="shared" si="433"/>
        <v>48.078423152738324</v>
      </c>
      <c r="X599" s="5">
        <f t="shared" si="434"/>
        <v>51.522239558936349</v>
      </c>
      <c r="Y599" s="5">
        <v>5.3659999999999999E-2</v>
      </c>
      <c r="Z599" s="5">
        <v>51.54534883335122</v>
      </c>
      <c r="AA599" s="10">
        <f t="shared" si="435"/>
        <v>2.0832176295191949</v>
      </c>
      <c r="AB599" s="10">
        <f t="shared" si="436"/>
        <v>42.00460491986582</v>
      </c>
      <c r="AC599" s="5">
        <f t="shared" si="437"/>
        <v>9.5298115028122776</v>
      </c>
      <c r="AD599" s="5">
        <f t="shared" si="456"/>
        <v>0.98096886727385491</v>
      </c>
      <c r="AE599" s="5">
        <f t="shared" si="438"/>
        <v>4.483289945245026E-2</v>
      </c>
      <c r="AG599" s="5">
        <v>128</v>
      </c>
      <c r="AH599" s="5">
        <v>4847571</v>
      </c>
      <c r="AI599" s="5">
        <v>68993773</v>
      </c>
      <c r="AJ599" s="10">
        <f t="shared" si="439"/>
        <v>137987546</v>
      </c>
      <c r="AK599" s="5">
        <v>22748507.546875</v>
      </c>
      <c r="AL599" s="10">
        <f t="shared" si="440"/>
        <v>181988060.375</v>
      </c>
      <c r="AM599" s="5">
        <f t="shared" si="441"/>
        <v>924.87669600000004</v>
      </c>
      <c r="AN599" s="5">
        <f t="shared" si="442"/>
        <v>13107200</v>
      </c>
      <c r="AO599" s="11">
        <f t="shared" si="443"/>
        <v>0.75822307087435492</v>
      </c>
      <c r="AP599" s="11">
        <f t="shared" si="461"/>
        <v>1.3333333333333333</v>
      </c>
      <c r="AQ599" s="6">
        <f t="shared" si="444"/>
        <v>0</v>
      </c>
      <c r="AR599" s="6">
        <f t="shared" si="445"/>
        <v>5.1577206960006353E-2</v>
      </c>
      <c r="AS599" s="5">
        <f t="shared" si="446"/>
        <v>5.1577206960006353E-2</v>
      </c>
      <c r="AT599" s="5">
        <f t="shared" si="447"/>
        <v>5.1577206960006353E-2</v>
      </c>
      <c r="AU599" s="6">
        <f t="shared" si="448"/>
        <v>0.53986073483305053</v>
      </c>
      <c r="AV599" s="6">
        <f t="shared" si="449"/>
        <v>1.2443713068466074</v>
      </c>
      <c r="AW599" s="6">
        <f t="shared" si="450"/>
        <v>79.373162492441452</v>
      </c>
      <c r="AX599" s="5">
        <f t="shared" si="451"/>
        <v>81.15739453412111</v>
      </c>
      <c r="AY599" s="5">
        <v>8.8850999999999999E-2</v>
      </c>
      <c r="AZ599" s="5">
        <v>83.573250599999994</v>
      </c>
      <c r="BA599" s="10">
        <f t="shared" si="452"/>
        <v>1.5530218680712655</v>
      </c>
      <c r="BB599" s="10">
        <f t="shared" si="453"/>
        <v>16.385909927856748</v>
      </c>
      <c r="BC599" s="5">
        <f t="shared" si="454"/>
        <v>41.950898740581025</v>
      </c>
      <c r="BD599" s="5">
        <f t="shared" si="457"/>
        <v>41.950898740581025</v>
      </c>
      <c r="BE599" s="5">
        <f t="shared" si="455"/>
        <v>2.890704918780417</v>
      </c>
    </row>
    <row r="600" spans="5:57">
      <c r="E600" s="3"/>
      <c r="F600" s="3"/>
      <c r="G600" s="5">
        <v>512</v>
      </c>
      <c r="H600" s="5">
        <v>1470152</v>
      </c>
      <c r="I600" s="5">
        <v>87088992</v>
      </c>
      <c r="J600" s="10">
        <f t="shared" si="422"/>
        <v>174177984</v>
      </c>
      <c r="K600" s="5">
        <v>17231142.386719</v>
      </c>
      <c r="L600" s="10">
        <f t="shared" si="423"/>
        <v>137849139.093752</v>
      </c>
      <c r="M600" s="5">
        <f t="shared" si="424"/>
        <v>1074.4709439999999</v>
      </c>
      <c r="N600" s="5">
        <f t="shared" si="425"/>
        <v>13107200</v>
      </c>
      <c r="O600" s="11">
        <f t="shared" si="426"/>
        <v>1.2635406005803238</v>
      </c>
      <c r="P600" s="11">
        <f t="shared" si="460"/>
        <v>1.3333333333333333</v>
      </c>
      <c r="Q600" s="6">
        <f t="shared" si="427"/>
        <v>7.1476938112077816E-3</v>
      </c>
      <c r="R600" s="6">
        <f t="shared" si="428"/>
        <v>2.3752134075354384E-2</v>
      </c>
      <c r="S600" s="5">
        <f t="shared" si="429"/>
        <v>3.0899827886562165E-2</v>
      </c>
      <c r="T600" s="5">
        <f t="shared" si="430"/>
        <v>2.3752134075354384E-2</v>
      </c>
      <c r="U600" s="6">
        <f t="shared" si="431"/>
        <v>0</v>
      </c>
      <c r="V600" s="6">
        <f t="shared" si="432"/>
        <v>1.6849478478770581</v>
      </c>
      <c r="W600" s="6">
        <f t="shared" si="433"/>
        <v>17.712678854015728</v>
      </c>
      <c r="X600" s="5">
        <f t="shared" si="434"/>
        <v>19.397626701892786</v>
      </c>
      <c r="Y600" s="5">
        <v>1.9768999999999998E-2</v>
      </c>
      <c r="Z600" s="5">
        <v>19.350995477786562</v>
      </c>
      <c r="AA600" s="10">
        <f t="shared" si="435"/>
        <v>8.810662350144165</v>
      </c>
      <c r="AB600" s="10">
        <f t="shared" si="436"/>
        <v>55.783960379888519</v>
      </c>
      <c r="AC600" s="5">
        <f t="shared" si="437"/>
        <v>20.148384214448811</v>
      </c>
      <c r="AD600" s="5">
        <f t="shared" si="456"/>
        <v>56.304455898437801</v>
      </c>
      <c r="AE600" s="5">
        <f t="shared" si="438"/>
        <v>0.24097584106075473</v>
      </c>
      <c r="AG600" s="5">
        <v>256</v>
      </c>
      <c r="AH600" s="5">
        <v>943695</v>
      </c>
      <c r="AI600" s="5">
        <v>77651847</v>
      </c>
      <c r="AJ600" s="10">
        <f t="shared" si="439"/>
        <v>155303694</v>
      </c>
      <c r="AK600" s="5">
        <v>15476907.921875</v>
      </c>
      <c r="AL600" s="10">
        <f t="shared" si="440"/>
        <v>123815263.375</v>
      </c>
      <c r="AM600" s="5">
        <f t="shared" si="441"/>
        <v>950.69606399999998</v>
      </c>
      <c r="AN600" s="5">
        <f t="shared" si="442"/>
        <v>13107200</v>
      </c>
      <c r="AO600" s="11">
        <f t="shared" si="443"/>
        <v>1.2543178422972845</v>
      </c>
      <c r="AP600" s="11">
        <f t="shared" si="461"/>
        <v>1.3333333333333333</v>
      </c>
      <c r="AQ600" s="6">
        <f t="shared" si="444"/>
        <v>0</v>
      </c>
      <c r="AR600" s="6">
        <f t="shared" si="445"/>
        <v>3.5090463905935072E-2</v>
      </c>
      <c r="AS600" s="5">
        <f t="shared" si="446"/>
        <v>3.5090463905935072E-2</v>
      </c>
      <c r="AT600" s="5">
        <f t="shared" si="447"/>
        <v>3.5090463905935072E-2</v>
      </c>
      <c r="AU600" s="6">
        <f t="shared" si="448"/>
        <v>0.60760821389726882</v>
      </c>
      <c r="AV600" s="6">
        <f t="shared" si="449"/>
        <v>0.84660587500096662</v>
      </c>
      <c r="AW600" s="6">
        <f t="shared" si="450"/>
        <v>35.47051569396946</v>
      </c>
      <c r="AX600" s="5">
        <f t="shared" si="451"/>
        <v>36.924729782867693</v>
      </c>
      <c r="AY600" s="5">
        <v>3.9705999999999998E-2</v>
      </c>
      <c r="AZ600" s="5">
        <v>36.565696577773366</v>
      </c>
      <c r="BA600" s="10">
        <f t="shared" si="452"/>
        <v>3.9113407041756916</v>
      </c>
      <c r="BB600" s="10">
        <f t="shared" si="453"/>
        <v>24.946408779529545</v>
      </c>
      <c r="BC600" s="5">
        <f t="shared" si="454"/>
        <v>11.624278683485937</v>
      </c>
      <c r="BD600" s="5">
        <f t="shared" si="457"/>
        <v>11.624278683485937</v>
      </c>
      <c r="BE600" s="5">
        <f t="shared" si="455"/>
        <v>0.98188531519065192</v>
      </c>
    </row>
    <row r="601" spans="5:57">
      <c r="E601" s="3"/>
      <c r="F601" s="3"/>
      <c r="G601" s="5">
        <v>512</v>
      </c>
      <c r="H601" s="5">
        <v>1470152</v>
      </c>
      <c r="I601" s="5">
        <v>87088992</v>
      </c>
      <c r="J601" s="10">
        <f t="shared" si="422"/>
        <v>174177984</v>
      </c>
      <c r="K601" s="5">
        <v>17230147.994141001</v>
      </c>
      <c r="L601" s="10">
        <f t="shared" si="423"/>
        <v>137841183.95312801</v>
      </c>
      <c r="M601" s="5">
        <f t="shared" si="424"/>
        <v>1074.4709439999999</v>
      </c>
      <c r="N601" s="5">
        <f t="shared" si="425"/>
        <v>13107200</v>
      </c>
      <c r="O601" s="11">
        <f t="shared" si="426"/>
        <v>1.2636135224957736</v>
      </c>
      <c r="P601" s="11">
        <f t="shared" si="460"/>
        <v>1.3333333333333333</v>
      </c>
      <c r="Q601" s="6">
        <f t="shared" si="427"/>
        <v>7.1476938112077816E-3</v>
      </c>
      <c r="R601" s="6">
        <f t="shared" si="428"/>
        <v>2.3750763362646771E-2</v>
      </c>
      <c r="S601" s="5">
        <f t="shared" si="429"/>
        <v>3.0898457173854553E-2</v>
      </c>
      <c r="T601" s="5">
        <f t="shared" si="430"/>
        <v>2.3750763362646771E-2</v>
      </c>
      <c r="U601" s="6">
        <f t="shared" si="431"/>
        <v>0</v>
      </c>
      <c r="V601" s="6">
        <f t="shared" si="432"/>
        <v>1.6848506111647938</v>
      </c>
      <c r="W601" s="6">
        <f t="shared" si="433"/>
        <v>17.581865403022444</v>
      </c>
      <c r="X601" s="5">
        <f t="shared" si="434"/>
        <v>19.266716014187239</v>
      </c>
      <c r="Y601" s="5">
        <v>1.9623000000000002E-2</v>
      </c>
      <c r="Z601" s="5">
        <v>19.229558850000004</v>
      </c>
      <c r="AA601" s="10">
        <f t="shared" si="435"/>
        <v>8.8762158691331603</v>
      </c>
      <c r="AB601" s="10">
        <f t="shared" si="436"/>
        <v>56.195763727514851</v>
      </c>
      <c r="AC601" s="5">
        <f t="shared" si="437"/>
        <v>21.035332837215357</v>
      </c>
      <c r="AD601" s="5">
        <f t="shared" si="456"/>
        <v>57.460414686105842</v>
      </c>
      <c r="AE601" s="5">
        <f t="shared" si="438"/>
        <v>0.19322941559439372</v>
      </c>
      <c r="AG601" s="5">
        <v>256</v>
      </c>
      <c r="AH601" s="5">
        <v>18318143</v>
      </c>
      <c r="AI601" s="5">
        <v>51131166</v>
      </c>
      <c r="AJ601" s="10">
        <f t="shared" si="439"/>
        <v>102262332</v>
      </c>
      <c r="AK601" s="5">
        <v>25041827.742187999</v>
      </c>
      <c r="AL601" s="10">
        <f t="shared" si="440"/>
        <v>200334621.93750399</v>
      </c>
      <c r="AM601" s="5">
        <f t="shared" si="441"/>
        <v>979.93685200000004</v>
      </c>
      <c r="AN601" s="5">
        <f t="shared" si="442"/>
        <v>13107200</v>
      </c>
      <c r="AO601" s="11">
        <f t="shared" si="443"/>
        <v>0.510457608430267</v>
      </c>
      <c r="AP601" s="11">
        <f t="shared" si="461"/>
        <v>1.3333333333333333</v>
      </c>
      <c r="AQ601" s="6">
        <f t="shared" si="444"/>
        <v>0</v>
      </c>
      <c r="AR601" s="6">
        <f t="shared" si="445"/>
        <v>5.677680302561592E-2</v>
      </c>
      <c r="AS601" s="5">
        <f t="shared" si="446"/>
        <v>5.677680302561592E-2</v>
      </c>
      <c r="AT601" s="5">
        <f t="shared" si="447"/>
        <v>5.677680302561592E-2</v>
      </c>
      <c r="AU601" s="6">
        <f t="shared" si="448"/>
        <v>0.40008985810401593</v>
      </c>
      <c r="AV601" s="6">
        <f t="shared" si="449"/>
        <v>1.3698187386211536</v>
      </c>
      <c r="AW601" s="6">
        <f t="shared" si="450"/>
        <v>53.971356373516819</v>
      </c>
      <c r="AX601" s="5">
        <f t="shared" si="451"/>
        <v>55.741264970241986</v>
      </c>
      <c r="AY601" s="5">
        <v>6.0415999999999997E-2</v>
      </c>
      <c r="AZ601" s="5">
        <v>54.950078171454457</v>
      </c>
      <c r="BA601" s="10">
        <f t="shared" si="452"/>
        <v>1.6926365863347459</v>
      </c>
      <c r="BB601" s="10">
        <f t="shared" si="453"/>
        <v>26.527359896385594</v>
      </c>
      <c r="BC601" s="5">
        <f t="shared" si="454"/>
        <v>6.0235649072829673</v>
      </c>
      <c r="BD601" s="5">
        <f t="shared" si="457"/>
        <v>6.0235649072829673</v>
      </c>
      <c r="BE601" s="5">
        <f t="shared" si="455"/>
        <v>1.4398283407693768</v>
      </c>
    </row>
    <row r="602" spans="5:57">
      <c r="E602" s="3"/>
      <c r="F602" s="3"/>
      <c r="G602" s="5">
        <v>512</v>
      </c>
      <c r="H602" s="5">
        <v>4802000</v>
      </c>
      <c r="I602" s="5">
        <v>83010744</v>
      </c>
      <c r="J602" s="10">
        <f t="shared" si="422"/>
        <v>166021488</v>
      </c>
      <c r="K602" s="5">
        <v>17382191.787108999</v>
      </c>
      <c r="L602" s="10">
        <f t="shared" si="423"/>
        <v>139057534.29687199</v>
      </c>
      <c r="M602" s="5">
        <f t="shared" si="424"/>
        <v>1092.1689280000001</v>
      </c>
      <c r="N602" s="5">
        <f t="shared" si="425"/>
        <v>13107200</v>
      </c>
      <c r="O602" s="11">
        <f t="shared" si="426"/>
        <v>1.1939050180881465</v>
      </c>
      <c r="P602" s="11">
        <f t="shared" si="460"/>
        <v>1.3333333333333333</v>
      </c>
      <c r="Q602" s="6">
        <f t="shared" si="427"/>
        <v>6.8129779381595496E-3</v>
      </c>
      <c r="R602" s="6">
        <f t="shared" si="428"/>
        <v>2.3960346945374564E-2</v>
      </c>
      <c r="S602" s="5">
        <f t="shared" si="429"/>
        <v>3.0773324883534112E-2</v>
      </c>
      <c r="T602" s="5">
        <f t="shared" si="430"/>
        <v>2.3960346945374564E-2</v>
      </c>
      <c r="U602" s="6">
        <f t="shared" si="431"/>
        <v>0</v>
      </c>
      <c r="V602" s="6">
        <f t="shared" si="432"/>
        <v>1.6997182186625968</v>
      </c>
      <c r="W602" s="6">
        <f t="shared" si="433"/>
        <v>18.829073100163921</v>
      </c>
      <c r="X602" s="5">
        <f t="shared" si="434"/>
        <v>20.528791318826517</v>
      </c>
      <c r="Y602" s="5">
        <v>2.1014999999999999E-2</v>
      </c>
      <c r="Z602" s="5">
        <v>20.419224749999998</v>
      </c>
      <c r="AA602" s="10">
        <f t="shared" si="435"/>
        <v>7.9001421841541761</v>
      </c>
      <c r="AB602" s="10">
        <f t="shared" si="436"/>
        <v>52.936487003329809</v>
      </c>
      <c r="AC602" s="5">
        <f t="shared" si="437"/>
        <v>14.015450608491864</v>
      </c>
      <c r="AD602" s="5">
        <f t="shared" si="456"/>
        <v>46.435045841228231</v>
      </c>
      <c r="AE602" s="5">
        <f t="shared" si="438"/>
        <v>0.53658535114815897</v>
      </c>
      <c r="AG602" s="5">
        <v>256</v>
      </c>
      <c r="AH602" s="5">
        <v>5363260</v>
      </c>
      <c r="AI602" s="5">
        <v>79023142</v>
      </c>
      <c r="AJ602" s="10">
        <f t="shared" si="439"/>
        <v>158046284</v>
      </c>
      <c r="AK602" s="5">
        <v>23528444.25</v>
      </c>
      <c r="AL602" s="10">
        <f t="shared" si="440"/>
        <v>188227554</v>
      </c>
      <c r="AM602" s="5">
        <f t="shared" si="441"/>
        <v>1055.5429039999999</v>
      </c>
      <c r="AN602" s="5">
        <f t="shared" si="442"/>
        <v>13107200</v>
      </c>
      <c r="AO602" s="11">
        <f t="shared" si="443"/>
        <v>0.83965540985566867</v>
      </c>
      <c r="AP602" s="11">
        <f t="shared" si="461"/>
        <v>1.3333333333333333</v>
      </c>
      <c r="AQ602" s="6">
        <f t="shared" si="444"/>
        <v>0</v>
      </c>
      <c r="AR602" s="6">
        <f t="shared" si="445"/>
        <v>5.3345540846081847E-2</v>
      </c>
      <c r="AS602" s="5">
        <f t="shared" si="446"/>
        <v>5.3345540846081847E-2</v>
      </c>
      <c r="AT602" s="5">
        <f t="shared" si="447"/>
        <v>5.3345540846081847E-2</v>
      </c>
      <c r="AU602" s="6">
        <f t="shared" si="448"/>
        <v>0.61833828842693517</v>
      </c>
      <c r="AV602" s="6">
        <f t="shared" si="449"/>
        <v>1.2870348025737639</v>
      </c>
      <c r="AW602" s="6">
        <f t="shared" si="450"/>
        <v>69.596571454442127</v>
      </c>
      <c r="AX602" s="5">
        <f t="shared" si="451"/>
        <v>71.501944545442825</v>
      </c>
      <c r="AY602" s="5">
        <v>7.7907000000000004E-2</v>
      </c>
      <c r="AZ602" s="5">
        <v>73.353335849999993</v>
      </c>
      <c r="BA602" s="10">
        <f t="shared" si="452"/>
        <v>2.0286531890587494</v>
      </c>
      <c r="BB602" s="10">
        <f t="shared" si="453"/>
        <v>19.328435596287878</v>
      </c>
      <c r="BC602" s="5">
        <f t="shared" si="454"/>
        <v>31.526639652301018</v>
      </c>
      <c r="BD602" s="5">
        <f t="shared" si="457"/>
        <v>31.526639652301018</v>
      </c>
      <c r="BE602" s="5">
        <f t="shared" si="455"/>
        <v>2.5239360733955882</v>
      </c>
    </row>
    <row r="603" spans="5:57">
      <c r="G603" s="5">
        <v>512</v>
      </c>
      <c r="H603" s="5">
        <v>1102824</v>
      </c>
      <c r="I603" s="5">
        <v>89306020</v>
      </c>
      <c r="J603" s="10">
        <f t="shared" si="422"/>
        <v>178612040</v>
      </c>
      <c r="K603" s="5">
        <v>17848511.568358999</v>
      </c>
      <c r="L603" s="10">
        <f t="shared" si="423"/>
        <v>142788092.54687199</v>
      </c>
      <c r="M603" s="5">
        <f t="shared" si="424"/>
        <v>1093.7287200000001</v>
      </c>
      <c r="N603" s="5">
        <f t="shared" si="425"/>
        <v>13107200</v>
      </c>
      <c r="O603" s="11">
        <f t="shared" si="426"/>
        <v>1.2508888998665513</v>
      </c>
      <c r="P603" s="11">
        <f t="shared" si="460"/>
        <v>1.3333333333333333</v>
      </c>
      <c r="Q603" s="6">
        <f t="shared" si="427"/>
        <v>7.329652942332808E-3</v>
      </c>
      <c r="R603" s="6">
        <f t="shared" si="428"/>
        <v>2.4603141817453204E-2</v>
      </c>
      <c r="S603" s="5">
        <f t="shared" si="429"/>
        <v>3.1932794759786012E-2</v>
      </c>
      <c r="T603" s="5">
        <f t="shared" si="430"/>
        <v>2.4603141817453204E-2</v>
      </c>
      <c r="U603" s="6">
        <f t="shared" si="431"/>
        <v>0</v>
      </c>
      <c r="V603" s="6">
        <f t="shared" si="432"/>
        <v>1.7453173144280225</v>
      </c>
      <c r="W603" s="6">
        <f t="shared" si="433"/>
        <v>27.519207765807028</v>
      </c>
      <c r="X603" s="5">
        <f t="shared" si="434"/>
        <v>29.26452508023505</v>
      </c>
      <c r="Y603" s="5">
        <v>3.0714000000000002E-2</v>
      </c>
      <c r="Z603" s="5">
        <v>29.704606328580208</v>
      </c>
      <c r="AA603" s="10">
        <f t="shared" si="435"/>
        <v>5.8153298170215528</v>
      </c>
      <c r="AB603" s="10">
        <f t="shared" si="436"/>
        <v>37.191663097446636</v>
      </c>
      <c r="AC603" s="5">
        <f t="shared" si="437"/>
        <v>19.896002417616714</v>
      </c>
      <c r="AD603" s="5">
        <f t="shared" si="456"/>
        <v>3.9682058988930473</v>
      </c>
      <c r="AE603" s="5">
        <f t="shared" si="438"/>
        <v>1.4815252674186623</v>
      </c>
      <c r="AG603" s="5">
        <v>128</v>
      </c>
      <c r="AH603" s="5">
        <v>19458087</v>
      </c>
      <c r="AI603" s="5">
        <v>55892729</v>
      </c>
      <c r="AJ603" s="10">
        <f t="shared" si="439"/>
        <v>111785458</v>
      </c>
      <c r="AK603" s="5">
        <v>35182532.445312001</v>
      </c>
      <c r="AL603" s="10">
        <f t="shared" si="440"/>
        <v>281460259.56249601</v>
      </c>
      <c r="AM603" s="5">
        <f t="shared" si="441"/>
        <v>1059.8744879999999</v>
      </c>
      <c r="AN603" s="5">
        <f t="shared" si="442"/>
        <v>13107200</v>
      </c>
      <c r="AO603" s="11">
        <f t="shared" si="443"/>
        <v>0.3971624916915808</v>
      </c>
      <c r="AP603" s="11">
        <f t="shared" si="461"/>
        <v>1.3333333333333333</v>
      </c>
      <c r="AQ603" s="6">
        <f t="shared" si="444"/>
        <v>0</v>
      </c>
      <c r="AR603" s="6">
        <f t="shared" si="445"/>
        <v>7.9768606954537219E-2</v>
      </c>
      <c r="AS603" s="5">
        <f t="shared" si="446"/>
        <v>7.9768606954537219E-2</v>
      </c>
      <c r="AT603" s="5">
        <f t="shared" si="447"/>
        <v>7.9768606954537219E-2</v>
      </c>
      <c r="AU603" s="6">
        <f t="shared" si="448"/>
        <v>0.43734801617190222</v>
      </c>
      <c r="AV603" s="6">
        <f t="shared" si="449"/>
        <v>1.9245277426193266</v>
      </c>
      <c r="AW603" s="6">
        <f t="shared" si="450"/>
        <v>72.204198395224282</v>
      </c>
      <c r="AX603" s="5">
        <f t="shared" si="451"/>
        <v>74.56607415401551</v>
      </c>
      <c r="AY603" s="5">
        <v>8.0825999999999995E-2</v>
      </c>
      <c r="AZ603" s="5">
        <v>73.635516975000002</v>
      </c>
      <c r="BA603" s="10">
        <f t="shared" si="452"/>
        <v>1.3830383539950017</v>
      </c>
      <c r="BB603" s="10">
        <f t="shared" si="453"/>
        <v>27.858388099126124</v>
      </c>
      <c r="BC603" s="5">
        <f t="shared" si="454"/>
        <v>1.3082337929166064</v>
      </c>
      <c r="BD603" s="5">
        <f t="shared" si="457"/>
        <v>1.3082337929166064</v>
      </c>
      <c r="BE603" s="5">
        <f t="shared" si="455"/>
        <v>1.2637341560750392</v>
      </c>
    </row>
    <row r="604" spans="5:57">
      <c r="G604" s="5">
        <v>256</v>
      </c>
      <c r="H604" s="5">
        <v>21198119</v>
      </c>
      <c r="I604" s="5">
        <v>60788928</v>
      </c>
      <c r="J604" s="10">
        <f t="shared" si="422"/>
        <v>121577856</v>
      </c>
      <c r="K604" s="5">
        <v>37501949.511719003</v>
      </c>
      <c r="L604" s="10">
        <f t="shared" si="423"/>
        <v>300015596.09375203</v>
      </c>
      <c r="M604" s="5">
        <f t="shared" si="424"/>
        <v>1153.4295159999999</v>
      </c>
      <c r="N604" s="5">
        <f t="shared" si="425"/>
        <v>13107200</v>
      </c>
      <c r="O604" s="11">
        <f t="shared" si="426"/>
        <v>0.40523845287699001</v>
      </c>
      <c r="P604" s="11">
        <f t="shared" si="460"/>
        <v>1.3333333333333333</v>
      </c>
      <c r="Q604" s="6">
        <f t="shared" si="427"/>
        <v>4.9891568897198332E-3</v>
      </c>
      <c r="R604" s="6">
        <f t="shared" si="428"/>
        <v>5.1694270344842148E-2</v>
      </c>
      <c r="S604" s="5">
        <f t="shared" si="429"/>
        <v>5.6683427234561982E-2</v>
      </c>
      <c r="T604" s="5">
        <f t="shared" si="430"/>
        <v>5.1694270344842148E-2</v>
      </c>
      <c r="U604" s="6">
        <f t="shared" si="431"/>
        <v>0</v>
      </c>
      <c r="V604" s="6">
        <f t="shared" si="432"/>
        <v>3.6671294161940287</v>
      </c>
      <c r="W604" s="6">
        <f t="shared" si="433"/>
        <v>68.613447011061282</v>
      </c>
      <c r="X604" s="5">
        <f t="shared" si="434"/>
        <v>72.280576427255312</v>
      </c>
      <c r="Y604" s="5">
        <v>7.6578999999999994E-2</v>
      </c>
      <c r="Z604" s="5">
        <v>70.626559376448057</v>
      </c>
      <c r="AA604" s="10">
        <f t="shared" si="435"/>
        <v>1.5876135232896749</v>
      </c>
      <c r="AB604" s="10">
        <f t="shared" si="436"/>
        <v>31.341813927447685</v>
      </c>
      <c r="AC604" s="5">
        <f t="shared" si="437"/>
        <v>32.495500927353255</v>
      </c>
      <c r="AD604" s="5">
        <f t="shared" si="456"/>
        <v>25.98045517104952</v>
      </c>
      <c r="AE604" s="5">
        <f t="shared" si="438"/>
        <v>2.3419193365928321</v>
      </c>
      <c r="AG604" s="5">
        <v>512</v>
      </c>
      <c r="AH604" s="5">
        <v>1470152</v>
      </c>
      <c r="AI604" s="5">
        <v>87088992</v>
      </c>
      <c r="AJ604" s="10">
        <f t="shared" si="439"/>
        <v>174177984</v>
      </c>
      <c r="AK604" s="5">
        <v>17231822.939452998</v>
      </c>
      <c r="AL604" s="10">
        <f t="shared" si="440"/>
        <v>137854583.51562399</v>
      </c>
      <c r="AM604" s="5">
        <f t="shared" si="441"/>
        <v>1074.4709439999999</v>
      </c>
      <c r="AN604" s="5">
        <f t="shared" si="442"/>
        <v>13107200</v>
      </c>
      <c r="AO604" s="11">
        <f t="shared" si="443"/>
        <v>1.2634906983724574</v>
      </c>
      <c r="AP604" s="11">
        <f t="shared" si="461"/>
        <v>1.3333333333333333</v>
      </c>
      <c r="AQ604" s="6">
        <f t="shared" si="444"/>
        <v>0</v>
      </c>
      <c r="AR604" s="6">
        <f t="shared" si="445"/>
        <v>3.9069345371997556E-2</v>
      </c>
      <c r="AS604" s="5">
        <f t="shared" si="446"/>
        <v>3.9069345371997556E-2</v>
      </c>
      <c r="AT604" s="5">
        <f t="shared" si="447"/>
        <v>3.9069345371997556E-2</v>
      </c>
      <c r="AU604" s="6">
        <f t="shared" si="448"/>
        <v>0.68145174807282471</v>
      </c>
      <c r="AV604" s="6">
        <f t="shared" si="449"/>
        <v>0.94260188218202934</v>
      </c>
      <c r="AW604" s="6">
        <f t="shared" si="450"/>
        <v>17.770991001363384</v>
      </c>
      <c r="AX604" s="5">
        <f t="shared" si="451"/>
        <v>19.395044631618237</v>
      </c>
      <c r="AY604" s="5">
        <v>1.9893000000000001E-2</v>
      </c>
      <c r="AZ604" s="5">
        <v>19.595350987500002</v>
      </c>
      <c r="BA604" s="10">
        <f t="shared" si="452"/>
        <v>8.7557424219574713</v>
      </c>
      <c r="BB604" s="10">
        <f t="shared" si="453"/>
        <v>55.438429001407123</v>
      </c>
      <c r="BC604" s="5">
        <f t="shared" si="454"/>
        <v>96.397453234793915</v>
      </c>
      <c r="BD604" s="5">
        <f t="shared" si="457"/>
        <v>96.397453234793915</v>
      </c>
      <c r="BE604" s="5">
        <f t="shared" si="455"/>
        <v>1.0222136669536621</v>
      </c>
    </row>
    <row r="605" spans="5:57">
      <c r="G605" s="5">
        <v>512</v>
      </c>
      <c r="H605" s="5">
        <v>23947347</v>
      </c>
      <c r="I605" s="5">
        <v>56929515</v>
      </c>
      <c r="J605" s="10">
        <f t="shared" si="422"/>
        <v>113859030</v>
      </c>
      <c r="K605" s="5">
        <v>23258098.599608999</v>
      </c>
      <c r="L605" s="10">
        <f t="shared" si="423"/>
        <v>186064788.79687199</v>
      </c>
      <c r="M605" s="5">
        <f t="shared" si="424"/>
        <v>1162.10112</v>
      </c>
      <c r="N605" s="5">
        <f t="shared" si="425"/>
        <v>13107200</v>
      </c>
      <c r="O605" s="11">
        <f t="shared" si="426"/>
        <v>0.61193217016627777</v>
      </c>
      <c r="P605" s="11">
        <f t="shared" si="460"/>
        <v>1.3333333333333333</v>
      </c>
      <c r="Q605" s="6">
        <f t="shared" si="427"/>
        <v>4.6724015595514135E-3</v>
      </c>
      <c r="R605" s="6">
        <f t="shared" si="428"/>
        <v>3.2059944946047983E-2</v>
      </c>
      <c r="S605" s="5">
        <f t="shared" si="429"/>
        <v>3.6732346505599395E-2</v>
      </c>
      <c r="T605" s="5">
        <f t="shared" si="430"/>
        <v>3.2059944946047983E-2</v>
      </c>
      <c r="U605" s="6">
        <f t="shared" si="431"/>
        <v>0</v>
      </c>
      <c r="V605" s="6">
        <f t="shared" si="432"/>
        <v>2.2742939673766784</v>
      </c>
      <c r="W605" s="6">
        <f t="shared" si="433"/>
        <v>33.435380484359605</v>
      </c>
      <c r="X605" s="5">
        <f t="shared" si="434"/>
        <v>35.709674451736284</v>
      </c>
      <c r="Y605" s="5">
        <v>3.7317000000000003E-2</v>
      </c>
      <c r="Z605" s="5">
        <v>36.763610841165494</v>
      </c>
      <c r="AA605" s="10">
        <f t="shared" si="435"/>
        <v>3.051130315941796</v>
      </c>
      <c r="AB605" s="10">
        <f t="shared" si="436"/>
        <v>39.888477379611864</v>
      </c>
      <c r="AC605" s="5">
        <f t="shared" si="437"/>
        <v>14.087560773781437</v>
      </c>
      <c r="AD605" s="5">
        <f t="shared" si="456"/>
        <v>1.5667215864099688</v>
      </c>
      <c r="AE605" s="5">
        <f t="shared" si="438"/>
        <v>2.8667923670029754</v>
      </c>
      <c r="AG605" s="5">
        <v>512</v>
      </c>
      <c r="AH605" s="5">
        <v>1470152</v>
      </c>
      <c r="AI605" s="5">
        <v>87088992</v>
      </c>
      <c r="AJ605" s="10">
        <f t="shared" si="439"/>
        <v>174177984</v>
      </c>
      <c r="AK605" s="5">
        <v>17231577.785156</v>
      </c>
      <c r="AL605" s="10">
        <f t="shared" si="440"/>
        <v>137852622.281248</v>
      </c>
      <c r="AM605" s="5">
        <f t="shared" si="441"/>
        <v>1074.4709439999999</v>
      </c>
      <c r="AN605" s="5">
        <f t="shared" si="442"/>
        <v>13107200</v>
      </c>
      <c r="AO605" s="11">
        <f t="shared" si="443"/>
        <v>1.2635086741015396</v>
      </c>
      <c r="AP605" s="11">
        <f t="shared" si="461"/>
        <v>1.3333333333333333</v>
      </c>
      <c r="AQ605" s="6">
        <f t="shared" si="444"/>
        <v>0</v>
      </c>
      <c r="AR605" s="6">
        <f t="shared" si="445"/>
        <v>3.9068789538878074E-2</v>
      </c>
      <c r="AS605" s="5">
        <f t="shared" si="446"/>
        <v>3.9068789538878074E-2</v>
      </c>
      <c r="AT605" s="5">
        <f t="shared" si="447"/>
        <v>3.9068789538878074E-2</v>
      </c>
      <c r="AU605" s="6">
        <f t="shared" si="448"/>
        <v>0.68145174807282471</v>
      </c>
      <c r="AV605" s="6">
        <f t="shared" si="449"/>
        <v>0.9425884719408385</v>
      </c>
      <c r="AW605" s="6">
        <f t="shared" si="450"/>
        <v>17.797790867147373</v>
      </c>
      <c r="AX605" s="5">
        <f t="shared" si="451"/>
        <v>19.421831087161038</v>
      </c>
      <c r="AY605" s="5">
        <v>1.9923E-2</v>
      </c>
      <c r="AZ605" s="5">
        <v>19.629384787500001</v>
      </c>
      <c r="BA605" s="10">
        <f t="shared" si="452"/>
        <v>8.7425580484866732</v>
      </c>
      <c r="BB605" s="10">
        <f t="shared" si="453"/>
        <v>55.354162437885066</v>
      </c>
      <c r="BC605" s="5">
        <f t="shared" si="454"/>
        <v>96.098928569382494</v>
      </c>
      <c r="BD605" s="5">
        <f t="shared" si="457"/>
        <v>96.098928569382494</v>
      </c>
      <c r="BE605" s="5">
        <f t="shared" si="455"/>
        <v>1.0573622280364741</v>
      </c>
    </row>
    <row r="606" spans="5:57">
      <c r="G606" s="5">
        <v>512</v>
      </c>
      <c r="H606" s="5">
        <v>3542400</v>
      </c>
      <c r="I606" s="5">
        <v>96845792</v>
      </c>
      <c r="J606" s="10">
        <f t="shared" si="422"/>
        <v>193691584</v>
      </c>
      <c r="K606" s="5">
        <v>20598519.740233999</v>
      </c>
      <c r="L606" s="10">
        <f t="shared" si="423"/>
        <v>164788157.92187199</v>
      </c>
      <c r="M606" s="5">
        <f t="shared" si="424"/>
        <v>1232.9975039999999</v>
      </c>
      <c r="N606" s="5">
        <f t="shared" si="425"/>
        <v>13107200</v>
      </c>
      <c r="O606" s="11">
        <f t="shared" si="426"/>
        <v>1.1753974705623658</v>
      </c>
      <c r="P606" s="11">
        <f t="shared" si="460"/>
        <v>1.3333333333333333</v>
      </c>
      <c r="Q606" s="6">
        <f t="shared" si="427"/>
        <v>7.9484680236041327E-3</v>
      </c>
      <c r="R606" s="6">
        <f t="shared" si="428"/>
        <v>2.8393869172653977E-2</v>
      </c>
      <c r="S606" s="5">
        <f t="shared" si="429"/>
        <v>3.6342337196258109E-2</v>
      </c>
      <c r="T606" s="5">
        <f t="shared" si="430"/>
        <v>2.8393869172653977E-2</v>
      </c>
      <c r="U606" s="6">
        <f t="shared" si="431"/>
        <v>0</v>
      </c>
      <c r="V606" s="6">
        <f t="shared" si="432"/>
        <v>2.01422695761085</v>
      </c>
      <c r="W606" s="6">
        <f t="shared" si="433"/>
        <v>21.941716447771316</v>
      </c>
      <c r="X606" s="5">
        <f t="shared" si="434"/>
        <v>23.955943405382165</v>
      </c>
      <c r="Y606" s="5">
        <v>2.4489E-2</v>
      </c>
      <c r="Z606" s="5">
        <v>23.75139132</v>
      </c>
      <c r="AA606" s="10">
        <f t="shared" si="435"/>
        <v>7.9093300665604964</v>
      </c>
      <c r="AB606" s="10">
        <f t="shared" si="436"/>
        <v>53.83254781228208</v>
      </c>
      <c r="AC606" s="5">
        <f t="shared" si="437"/>
        <v>15.945400680525854</v>
      </c>
      <c r="AD606" s="5">
        <f t="shared" si="456"/>
        <v>48.402699972469712</v>
      </c>
      <c r="AE606" s="5">
        <f t="shared" si="438"/>
        <v>0.86122148646475571</v>
      </c>
      <c r="AG606" s="5">
        <v>512</v>
      </c>
      <c r="AH606" s="5">
        <v>4802000</v>
      </c>
      <c r="AI606" s="5">
        <v>83010744</v>
      </c>
      <c r="AJ606" s="10">
        <f t="shared" si="439"/>
        <v>166021488</v>
      </c>
      <c r="AK606" s="5">
        <v>17409574.548827998</v>
      </c>
      <c r="AL606" s="10">
        <f t="shared" si="440"/>
        <v>139276596.39062399</v>
      </c>
      <c r="AM606" s="5">
        <f t="shared" si="441"/>
        <v>1092.1689280000001</v>
      </c>
      <c r="AN606" s="5">
        <f t="shared" si="442"/>
        <v>13107200</v>
      </c>
      <c r="AO606" s="11">
        <f t="shared" si="443"/>
        <v>1.1920271768730304</v>
      </c>
      <c r="AP606" s="11">
        <f t="shared" si="461"/>
        <v>1.3333333333333333</v>
      </c>
      <c r="AQ606" s="6">
        <f t="shared" si="444"/>
        <v>0</v>
      </c>
      <c r="AR606" s="6">
        <f t="shared" si="445"/>
        <v>3.9472357812497992E-2</v>
      </c>
      <c r="AS606" s="5">
        <f t="shared" si="446"/>
        <v>3.9472357812497992E-2</v>
      </c>
      <c r="AT606" s="5">
        <f t="shared" si="447"/>
        <v>3.9472357812497992E-2</v>
      </c>
      <c r="AU606" s="6">
        <f t="shared" si="448"/>
        <v>0.64954037598260117</v>
      </c>
      <c r="AV606" s="6">
        <f t="shared" si="449"/>
        <v>0.95232511356308935</v>
      </c>
      <c r="AW606" s="6">
        <f t="shared" si="450"/>
        <v>30.337448067476018</v>
      </c>
      <c r="AX606" s="5">
        <f t="shared" si="451"/>
        <v>31.939313557021709</v>
      </c>
      <c r="AY606" s="5">
        <v>3.3959999999999997E-2</v>
      </c>
      <c r="AZ606" s="5">
        <v>31.085852000011318</v>
      </c>
      <c r="BA606" s="10">
        <f t="shared" si="452"/>
        <v>4.8887363957597181</v>
      </c>
      <c r="BB606" s="10">
        <f t="shared" si="453"/>
        <v>32.809563342903182</v>
      </c>
      <c r="BC606" s="5">
        <f t="shared" si="454"/>
        <v>16.231913464363945</v>
      </c>
      <c r="BD606" s="5">
        <f t="shared" si="457"/>
        <v>16.231913464363945</v>
      </c>
      <c r="BE606" s="5">
        <f t="shared" si="455"/>
        <v>2.7454983605084404</v>
      </c>
    </row>
    <row r="607" spans="5:57">
      <c r="G607" s="5">
        <v>512</v>
      </c>
      <c r="H607" s="5">
        <v>5154859</v>
      </c>
      <c r="I607" s="5">
        <v>99199551</v>
      </c>
      <c r="J607" s="10">
        <f t="shared" si="422"/>
        <v>198399102</v>
      </c>
      <c r="K607" s="5">
        <v>22994467.035156</v>
      </c>
      <c r="L607" s="10">
        <f t="shared" si="423"/>
        <v>183955736.281248</v>
      </c>
      <c r="M607" s="5">
        <f t="shared" si="424"/>
        <v>1293.491792</v>
      </c>
      <c r="N607" s="5">
        <f t="shared" si="425"/>
        <v>13107200</v>
      </c>
      <c r="O607" s="11">
        <f t="shared" si="426"/>
        <v>1.0785154407833724</v>
      </c>
      <c r="P607" s="11">
        <f t="shared" si="460"/>
        <v>1.3333333333333333</v>
      </c>
      <c r="Q607" s="6">
        <f t="shared" si="427"/>
        <v>8.1416491392768756E-3</v>
      </c>
      <c r="R607" s="6">
        <f t="shared" si="428"/>
        <v>3.1696544068448053E-2</v>
      </c>
      <c r="S607" s="5">
        <f t="shared" si="429"/>
        <v>3.9838193207724928E-2</v>
      </c>
      <c r="T607" s="5">
        <f t="shared" si="430"/>
        <v>3.1696544068448053E-2</v>
      </c>
      <c r="U607" s="6">
        <f t="shared" si="431"/>
        <v>0</v>
      </c>
      <c r="V607" s="6">
        <f t="shared" si="432"/>
        <v>2.2485147458260566</v>
      </c>
      <c r="W607" s="6">
        <f t="shared" si="433"/>
        <v>28.845261926560898</v>
      </c>
      <c r="X607" s="5">
        <f t="shared" si="434"/>
        <v>31.093776672386955</v>
      </c>
      <c r="Y607" s="5">
        <v>3.2194E-2</v>
      </c>
      <c r="Z607" s="5">
        <v>31.522003906677398</v>
      </c>
      <c r="AA607" s="10">
        <f t="shared" si="435"/>
        <v>6.1626111076598118</v>
      </c>
      <c r="AB607" s="10">
        <f t="shared" si="436"/>
        <v>45.71180624495198</v>
      </c>
      <c r="AC607" s="5">
        <f t="shared" si="437"/>
        <v>1.545182119500365</v>
      </c>
      <c r="AD607" s="5">
        <f t="shared" si="456"/>
        <v>23.74415483545048</v>
      </c>
      <c r="AE607" s="5">
        <f t="shared" si="438"/>
        <v>1.3585025734982861</v>
      </c>
      <c r="AG607" s="5">
        <v>512</v>
      </c>
      <c r="AH607" s="5">
        <v>1102824</v>
      </c>
      <c r="AI607" s="5">
        <v>89306020</v>
      </c>
      <c r="AJ607" s="10">
        <f t="shared" si="439"/>
        <v>178612040</v>
      </c>
      <c r="AK607" s="5">
        <v>17851990.732422002</v>
      </c>
      <c r="AL607" s="10">
        <f t="shared" si="440"/>
        <v>142815925.85937601</v>
      </c>
      <c r="AM607" s="5">
        <f t="shared" si="441"/>
        <v>1093.7287200000001</v>
      </c>
      <c r="AN607" s="5">
        <f t="shared" si="442"/>
        <v>13107200</v>
      </c>
      <c r="AO607" s="11">
        <f t="shared" si="443"/>
        <v>1.2506451148583435</v>
      </c>
      <c r="AP607" s="11">
        <f t="shared" si="461"/>
        <v>1.3333333333333333</v>
      </c>
      <c r="AQ607" s="6">
        <f t="shared" si="444"/>
        <v>0</v>
      </c>
      <c r="AR607" s="6">
        <f t="shared" si="445"/>
        <v>4.0475438608750872E-2</v>
      </c>
      <c r="AS607" s="5">
        <f t="shared" si="446"/>
        <v>4.0475438608750872E-2</v>
      </c>
      <c r="AT607" s="5">
        <f t="shared" si="447"/>
        <v>4.0475438608750872E-2</v>
      </c>
      <c r="AU607" s="6">
        <f t="shared" si="448"/>
        <v>0.69879949285010268</v>
      </c>
      <c r="AV607" s="6">
        <f t="shared" si="449"/>
        <v>0.97652582226516793</v>
      </c>
      <c r="AW607" s="6">
        <f t="shared" si="450"/>
        <v>31.429989262603321</v>
      </c>
      <c r="AX607" s="5">
        <f t="shared" si="451"/>
        <v>33.105314577718595</v>
      </c>
      <c r="AY607" s="5">
        <v>3.5182999999999999E-2</v>
      </c>
      <c r="AZ607" s="5">
        <v>33.256950643750002</v>
      </c>
      <c r="BA607" s="10">
        <f t="shared" si="452"/>
        <v>5.0766574766222323</v>
      </c>
      <c r="BB607" s="10">
        <f t="shared" si="453"/>
        <v>32.473848360714214</v>
      </c>
      <c r="BC607" s="5">
        <f t="shared" si="454"/>
        <v>15.042601849617352</v>
      </c>
      <c r="BD607" s="5">
        <f t="shared" si="457"/>
        <v>15.042601849617352</v>
      </c>
      <c r="BE607" s="5">
        <f t="shared" si="455"/>
        <v>0.45595300560096552</v>
      </c>
    </row>
    <row r="608" spans="5:57">
      <c r="G608" s="5">
        <v>512</v>
      </c>
      <c r="H608" s="5">
        <v>1504002</v>
      </c>
      <c r="I608" s="5">
        <v>110879972</v>
      </c>
      <c r="J608" s="10">
        <f t="shared" si="422"/>
        <v>221759944</v>
      </c>
      <c r="K608" s="5">
        <v>21437940.003906</v>
      </c>
      <c r="L608" s="10">
        <f t="shared" si="423"/>
        <v>171503520.031248</v>
      </c>
      <c r="M608" s="5">
        <f t="shared" si="424"/>
        <v>1360.6397039999999</v>
      </c>
      <c r="N608" s="5">
        <f t="shared" si="425"/>
        <v>13107200</v>
      </c>
      <c r="O608" s="11">
        <f t="shared" si="426"/>
        <v>1.2930343584761133</v>
      </c>
      <c r="P608" s="11">
        <f t="shared" si="460"/>
        <v>1.3333333333333333</v>
      </c>
      <c r="Q608" s="6">
        <f t="shared" si="427"/>
        <v>9.1003015587927828E-3</v>
      </c>
      <c r="R608" s="6">
        <f t="shared" si="428"/>
        <v>2.9550961500071225E-2</v>
      </c>
      <c r="S608" s="5">
        <f t="shared" si="429"/>
        <v>3.8651263058864009E-2</v>
      </c>
      <c r="T608" s="5">
        <f t="shared" si="430"/>
        <v>2.9550961500071225E-2</v>
      </c>
      <c r="U608" s="6">
        <f t="shared" si="431"/>
        <v>0</v>
      </c>
      <c r="V608" s="6">
        <f t="shared" si="432"/>
        <v>2.0963096968161552</v>
      </c>
      <c r="W608" s="6">
        <f t="shared" si="433"/>
        <v>21.842262385714779</v>
      </c>
      <c r="X608" s="5">
        <f t="shared" si="434"/>
        <v>23.938572082530936</v>
      </c>
      <c r="Y608" s="5">
        <v>2.4378E-2</v>
      </c>
      <c r="Z608" s="5">
        <v>23.924081640000001</v>
      </c>
      <c r="AA608" s="10">
        <f t="shared" si="435"/>
        <v>9.0967242595783073</v>
      </c>
      <c r="AB608" s="10">
        <f t="shared" si="436"/>
        <v>56.281407836983512</v>
      </c>
      <c r="AC608" s="5">
        <f t="shared" si="437"/>
        <v>21.219794487124556</v>
      </c>
      <c r="AD608" s="5">
        <f t="shared" si="456"/>
        <v>58.54977052614656</v>
      </c>
      <c r="AE608" s="5">
        <f t="shared" si="438"/>
        <v>6.0568437898604742E-2</v>
      </c>
      <c r="AG608" s="5">
        <v>128</v>
      </c>
      <c r="AH608" s="5">
        <v>21198119</v>
      </c>
      <c r="AI608" s="5">
        <v>60788928</v>
      </c>
      <c r="AJ608" s="10">
        <f t="shared" si="439"/>
        <v>121577856</v>
      </c>
      <c r="AK608" s="5">
        <v>37476566.90625</v>
      </c>
      <c r="AL608" s="10">
        <f t="shared" si="440"/>
        <v>299812535.25</v>
      </c>
      <c r="AM608" s="5">
        <f t="shared" si="441"/>
        <v>1153.4295159999999</v>
      </c>
      <c r="AN608" s="5">
        <f t="shared" si="442"/>
        <v>13107200</v>
      </c>
      <c r="AO608" s="11">
        <f t="shared" si="443"/>
        <v>0.40551291792593586</v>
      </c>
      <c r="AP608" s="11">
        <f t="shared" si="461"/>
        <v>1.3333333333333333</v>
      </c>
      <c r="AQ608" s="6">
        <f t="shared" si="444"/>
        <v>0</v>
      </c>
      <c r="AR608" s="6">
        <f t="shared" si="445"/>
        <v>8.4969822459395231E-2</v>
      </c>
      <c r="AS608" s="5">
        <f t="shared" si="446"/>
        <v>8.4969822459395231E-2</v>
      </c>
      <c r="AT608" s="5">
        <f t="shared" si="447"/>
        <v>8.4969822459395231E-2</v>
      </c>
      <c r="AU608" s="6">
        <f t="shared" si="448"/>
        <v>0.47565967061684533</v>
      </c>
      <c r="AV608" s="6">
        <f t="shared" si="449"/>
        <v>2.0500142456009569</v>
      </c>
      <c r="AW608" s="6">
        <f t="shared" si="450"/>
        <v>76.472523685754339</v>
      </c>
      <c r="AX608" s="5">
        <f t="shared" si="451"/>
        <v>78.998197601972137</v>
      </c>
      <c r="AY608" s="5">
        <v>8.5604E-2</v>
      </c>
      <c r="AZ608" s="5">
        <v>78.082261866638135</v>
      </c>
      <c r="BA608" s="10">
        <f t="shared" si="452"/>
        <v>1.4202356899210318</v>
      </c>
      <c r="BB608" s="10">
        <f t="shared" si="453"/>
        <v>28.018553829260316</v>
      </c>
      <c r="BC608" s="5">
        <f t="shared" si="454"/>
        <v>0.74082699477217062</v>
      </c>
      <c r="BD608" s="5">
        <f t="shared" si="457"/>
        <v>0.74082699477217062</v>
      </c>
      <c r="BE608" s="5">
        <f t="shared" si="455"/>
        <v>1.17303945023825</v>
      </c>
    </row>
    <row r="609" spans="7:57">
      <c r="G609" s="5">
        <v>128</v>
      </c>
      <c r="H609" s="5">
        <v>1139905</v>
      </c>
      <c r="I609" s="5">
        <v>113057520</v>
      </c>
      <c r="J609" s="10">
        <f t="shared" si="422"/>
        <v>226115040</v>
      </c>
      <c r="K609" s="5">
        <v>22973365.882812001</v>
      </c>
      <c r="L609" s="10">
        <f t="shared" si="423"/>
        <v>183786927.06249601</v>
      </c>
      <c r="M609" s="5">
        <f t="shared" si="424"/>
        <v>1379.4883400000001</v>
      </c>
      <c r="N609" s="5">
        <f t="shared" si="425"/>
        <v>13107200</v>
      </c>
      <c r="O609" s="11">
        <f t="shared" si="426"/>
        <v>1.2303107931235526</v>
      </c>
      <c r="P609" s="11">
        <f t="shared" si="460"/>
        <v>1.3333333333333333</v>
      </c>
      <c r="Q609" s="6">
        <f t="shared" si="427"/>
        <v>9.2790204302112024E-3</v>
      </c>
      <c r="R609" s="6">
        <f t="shared" si="428"/>
        <v>3.1667457349275827E-2</v>
      </c>
      <c r="S609" s="5">
        <f t="shared" si="429"/>
        <v>4.0946477779487025E-2</v>
      </c>
      <c r="T609" s="5">
        <f t="shared" si="430"/>
        <v>3.1667457349275827E-2</v>
      </c>
      <c r="U609" s="6">
        <f t="shared" si="431"/>
        <v>0</v>
      </c>
      <c r="V609" s="6">
        <f t="shared" si="432"/>
        <v>2.246451368922088</v>
      </c>
      <c r="W609" s="6">
        <f t="shared" si="433"/>
        <v>80.913495334594487</v>
      </c>
      <c r="X609" s="5">
        <f t="shared" si="434"/>
        <v>83.159946703516567</v>
      </c>
      <c r="Y609" s="5">
        <v>9.0306999999999998E-2</v>
      </c>
      <c r="Z609" s="5">
        <v>84.975876766696771</v>
      </c>
      <c r="AA609" s="10">
        <f t="shared" si="435"/>
        <v>2.5038484281395683</v>
      </c>
      <c r="AB609" s="10">
        <f t="shared" si="436"/>
        <v>16.281079168834843</v>
      </c>
      <c r="AC609" s="5">
        <f t="shared" si="437"/>
        <v>64.933551829563797</v>
      </c>
      <c r="AD609" s="5">
        <f t="shared" si="456"/>
        <v>54.658578206022753</v>
      </c>
      <c r="AE609" s="5">
        <f t="shared" si="438"/>
        <v>2.1369947946119834</v>
      </c>
      <c r="AG609" s="5">
        <v>128</v>
      </c>
      <c r="AH609" s="5">
        <v>23947347</v>
      </c>
      <c r="AI609" s="5">
        <v>56929515</v>
      </c>
      <c r="AJ609" s="10">
        <f t="shared" si="439"/>
        <v>113859030</v>
      </c>
      <c r="AK609" s="5">
        <v>23333880.789062001</v>
      </c>
      <c r="AL609" s="10">
        <f t="shared" si="440"/>
        <v>186671046.31249601</v>
      </c>
      <c r="AM609" s="5">
        <f t="shared" si="441"/>
        <v>1162.10112</v>
      </c>
      <c r="AN609" s="5">
        <f t="shared" si="442"/>
        <v>13107200</v>
      </c>
      <c r="AO609" s="11">
        <f t="shared" si="443"/>
        <v>0.6099447785244354</v>
      </c>
      <c r="AP609" s="11">
        <f t="shared" si="461"/>
        <v>1.3333333333333333</v>
      </c>
      <c r="AQ609" s="6">
        <f t="shared" si="444"/>
        <v>0</v>
      </c>
      <c r="AR609" s="6">
        <f t="shared" si="445"/>
        <v>5.2904411252372177E-2</v>
      </c>
      <c r="AS609" s="5">
        <f t="shared" si="446"/>
        <v>5.2904411252372177E-2</v>
      </c>
      <c r="AT609" s="5">
        <f t="shared" si="447"/>
        <v>5.2904411252372177E-2</v>
      </c>
      <c r="AU609" s="6">
        <f t="shared" si="448"/>
        <v>0.44546063311524026</v>
      </c>
      <c r="AV609" s="6">
        <f t="shared" si="449"/>
        <v>1.2763919422607024</v>
      </c>
      <c r="AW609" s="6">
        <f t="shared" si="450"/>
        <v>71.644974529198365</v>
      </c>
      <c r="AX609" s="5">
        <f t="shared" si="451"/>
        <v>73.366827104574313</v>
      </c>
      <c r="AY609" s="5">
        <v>8.0199999999999994E-2</v>
      </c>
      <c r="AZ609" s="5">
        <v>71.67474</v>
      </c>
      <c r="BA609" s="10">
        <f t="shared" si="452"/>
        <v>1.4196886533665836</v>
      </c>
      <c r="BB609" s="10">
        <f t="shared" si="453"/>
        <v>18.62055324812928</v>
      </c>
      <c r="BC609" s="5">
        <f t="shared" si="454"/>
        <v>34.03439993469803</v>
      </c>
      <c r="BD609" s="5">
        <f t="shared" si="457"/>
        <v>34.03439993469803</v>
      </c>
      <c r="BE609" s="5">
        <f t="shared" si="455"/>
        <v>2.3607858285559358</v>
      </c>
    </row>
    <row r="610" spans="7:57">
      <c r="G610" s="5">
        <v>512</v>
      </c>
      <c r="H610" s="5">
        <v>1564794</v>
      </c>
      <c r="I610" s="5">
        <v>117406044</v>
      </c>
      <c r="J610" s="10">
        <f t="shared" si="422"/>
        <v>234812088</v>
      </c>
      <c r="K610" s="5">
        <v>22933752.886719</v>
      </c>
      <c r="L610" s="10">
        <f t="shared" si="423"/>
        <v>183470023.093752</v>
      </c>
      <c r="M610" s="5">
        <f t="shared" si="424"/>
        <v>1440.168408</v>
      </c>
      <c r="N610" s="5">
        <f t="shared" si="425"/>
        <v>13107200</v>
      </c>
      <c r="O610" s="11">
        <f t="shared" si="426"/>
        <v>1.2798389842683595</v>
      </c>
      <c r="P610" s="11">
        <f t="shared" si="460"/>
        <v>1.3333333333333333</v>
      </c>
      <c r="Q610" s="6">
        <f t="shared" si="427"/>
        <v>9.6359187863511893E-3</v>
      </c>
      <c r="R610" s="6">
        <f t="shared" si="428"/>
        <v>3.16128531232059E-2</v>
      </c>
      <c r="S610" s="5">
        <f t="shared" si="429"/>
        <v>4.1248771909557086E-2</v>
      </c>
      <c r="T610" s="5">
        <f t="shared" si="430"/>
        <v>3.16128531232059E-2</v>
      </c>
      <c r="U610" s="6">
        <f t="shared" si="431"/>
        <v>0</v>
      </c>
      <c r="V610" s="6">
        <f t="shared" si="432"/>
        <v>2.2425778107437107</v>
      </c>
      <c r="W610" s="6">
        <f t="shared" si="433"/>
        <v>28.086364714291619</v>
      </c>
      <c r="X610" s="5">
        <f t="shared" si="434"/>
        <v>30.32894252503533</v>
      </c>
      <c r="Y610" s="5">
        <v>3.1347E-2</v>
      </c>
      <c r="Z610" s="5">
        <v>30.019006735723245</v>
      </c>
      <c r="AA610" s="10">
        <f t="shared" si="435"/>
        <v>7.4907355727820848</v>
      </c>
      <c r="AB610" s="10">
        <f t="shared" si="436"/>
        <v>46.822987359237445</v>
      </c>
      <c r="AC610" s="5">
        <f t="shared" si="437"/>
        <v>0.8480974996200602</v>
      </c>
      <c r="AD610" s="5">
        <f t="shared" si="456"/>
        <v>31.587622131486544</v>
      </c>
      <c r="AE610" s="5">
        <f t="shared" si="438"/>
        <v>1.0324651712851487</v>
      </c>
      <c r="AG610" s="5">
        <v>256</v>
      </c>
      <c r="AH610" s="5">
        <v>3542400</v>
      </c>
      <c r="AI610" s="5">
        <v>96845792</v>
      </c>
      <c r="AJ610" s="10">
        <f t="shared" si="439"/>
        <v>193691584</v>
      </c>
      <c r="AK610" s="5">
        <v>20548422.746094</v>
      </c>
      <c r="AL610" s="10">
        <f t="shared" si="440"/>
        <v>164387381.968752</v>
      </c>
      <c r="AM610" s="5">
        <f t="shared" si="441"/>
        <v>1232.9975039999999</v>
      </c>
      <c r="AN610" s="5">
        <f t="shared" si="442"/>
        <v>13107200</v>
      </c>
      <c r="AO610" s="11">
        <f t="shared" si="443"/>
        <v>1.1782630861340584</v>
      </c>
      <c r="AP610" s="11">
        <f t="shared" si="461"/>
        <v>1.3333333333333333</v>
      </c>
      <c r="AQ610" s="6">
        <f t="shared" si="444"/>
        <v>0</v>
      </c>
      <c r="AR610" s="6">
        <f t="shared" si="445"/>
        <v>4.6589001519907747E-2</v>
      </c>
      <c r="AS610" s="5">
        <f t="shared" si="446"/>
        <v>4.6589001519907747E-2</v>
      </c>
      <c r="AT610" s="5">
        <f t="shared" si="447"/>
        <v>4.6589001519907747E-2</v>
      </c>
      <c r="AU610" s="6">
        <f t="shared" si="448"/>
        <v>0.75779651063015152</v>
      </c>
      <c r="AV610" s="6">
        <f t="shared" si="449"/>
        <v>1.1240239656823603</v>
      </c>
      <c r="AW610" s="6">
        <f t="shared" si="450"/>
        <v>40.30967812569849</v>
      </c>
      <c r="AX610" s="5">
        <f t="shared" si="451"/>
        <v>42.191498602011002</v>
      </c>
      <c r="AY610" s="5">
        <v>4.5123000000000003E-2</v>
      </c>
      <c r="AZ610" s="5">
        <v>40.966168966676697</v>
      </c>
      <c r="BA610" s="10">
        <f t="shared" si="452"/>
        <v>4.2925245218624646</v>
      </c>
      <c r="BB610" s="10">
        <f t="shared" si="453"/>
        <v>29.144761114066348</v>
      </c>
      <c r="BC610" s="5">
        <f t="shared" si="454"/>
        <v>3.248900826424979</v>
      </c>
      <c r="BD610" s="5">
        <f t="shared" si="457"/>
        <v>3.248900826424979</v>
      </c>
      <c r="BE610" s="5">
        <f t="shared" si="455"/>
        <v>2.9910769452985222</v>
      </c>
    </row>
    <row r="611" spans="7:57">
      <c r="G611" s="5">
        <v>256</v>
      </c>
      <c r="H611" s="5">
        <v>16777216</v>
      </c>
      <c r="I611" s="5">
        <v>95092341</v>
      </c>
      <c r="J611" s="10">
        <f t="shared" si="422"/>
        <v>190184682</v>
      </c>
      <c r="K611" s="5">
        <v>28252977.542969</v>
      </c>
      <c r="L611" s="10">
        <f t="shared" si="423"/>
        <v>226023820.343752</v>
      </c>
      <c r="M611" s="5">
        <f t="shared" si="424"/>
        <v>1476.6524119999999</v>
      </c>
      <c r="N611" s="5">
        <f t="shared" si="425"/>
        <v>13107200</v>
      </c>
      <c r="O611" s="11">
        <f t="shared" si="426"/>
        <v>0.84143645440004744</v>
      </c>
      <c r="P611" s="11">
        <f t="shared" si="460"/>
        <v>1.3333333333333333</v>
      </c>
      <c r="Q611" s="6">
        <f t="shared" si="427"/>
        <v>7.8045562550426578E-3</v>
      </c>
      <c r="R611" s="6">
        <f t="shared" si="428"/>
        <v>3.894509693946966E-2</v>
      </c>
      <c r="S611" s="5">
        <f t="shared" si="429"/>
        <v>4.6749653194512318E-2</v>
      </c>
      <c r="T611" s="5">
        <f t="shared" si="430"/>
        <v>3.894509693946966E-2</v>
      </c>
      <c r="U611" s="6">
        <f t="shared" si="431"/>
        <v>0</v>
      </c>
      <c r="V611" s="6">
        <f t="shared" si="432"/>
        <v>2.7627183757610947</v>
      </c>
      <c r="W611" s="6">
        <f t="shared" si="433"/>
        <v>57.616157302214653</v>
      </c>
      <c r="X611" s="5">
        <f t="shared" si="434"/>
        <v>60.378875677975749</v>
      </c>
      <c r="Y611" s="5">
        <v>6.4305000000000001E-2</v>
      </c>
      <c r="Z611" s="5">
        <v>61.772301642838769</v>
      </c>
      <c r="AA611" s="10">
        <f t="shared" si="435"/>
        <v>2.9575411243293677</v>
      </c>
      <c r="AB611" s="10">
        <f t="shared" si="436"/>
        <v>28.118973061970546</v>
      </c>
      <c r="AC611" s="5">
        <f t="shared" si="437"/>
        <v>39.436907022051692</v>
      </c>
      <c r="AD611" s="5">
        <f t="shared" si="456"/>
        <v>27.300127214816396</v>
      </c>
      <c r="AE611" s="5">
        <f t="shared" si="438"/>
        <v>2.2557455814414507</v>
      </c>
      <c r="AG611" s="5">
        <v>256</v>
      </c>
      <c r="AH611" s="5">
        <v>1504002</v>
      </c>
      <c r="AI611" s="5">
        <v>110879972</v>
      </c>
      <c r="AJ611" s="10">
        <f t="shared" si="439"/>
        <v>221759944</v>
      </c>
      <c r="AK611" s="5">
        <v>21427118.222656</v>
      </c>
      <c r="AL611" s="10">
        <f t="shared" si="440"/>
        <v>171416945.781248</v>
      </c>
      <c r="AM611" s="5">
        <f t="shared" si="441"/>
        <v>1360.6397039999999</v>
      </c>
      <c r="AN611" s="5">
        <f t="shared" si="442"/>
        <v>13107200</v>
      </c>
      <c r="AO611" s="11">
        <f t="shared" si="443"/>
        <v>1.2936874063956121</v>
      </c>
      <c r="AP611" s="11">
        <f t="shared" si="461"/>
        <v>1.3333333333333333</v>
      </c>
      <c r="AQ611" s="6">
        <f t="shared" si="444"/>
        <v>0</v>
      </c>
      <c r="AR611" s="6">
        <f t="shared" si="445"/>
        <v>4.858124907092063E-2</v>
      </c>
      <c r="AS611" s="5">
        <f t="shared" si="446"/>
        <v>4.858124907092063E-2</v>
      </c>
      <c r="AT611" s="5">
        <f t="shared" si="447"/>
        <v>4.858124907092063E-2</v>
      </c>
      <c r="AU611" s="6">
        <f t="shared" si="448"/>
        <v>0.86761080832886273</v>
      </c>
      <c r="AV611" s="6">
        <f t="shared" si="449"/>
        <v>1.1720896876307818</v>
      </c>
      <c r="AW611" s="6">
        <f t="shared" si="450"/>
        <v>59.648461275425248</v>
      </c>
      <c r="AX611" s="5">
        <f t="shared" si="451"/>
        <v>61.688161771384891</v>
      </c>
      <c r="AY611" s="5">
        <v>6.6770999999999997E-2</v>
      </c>
      <c r="AZ611" s="5">
        <v>58.129052039977744</v>
      </c>
      <c r="BA611" s="10">
        <f t="shared" si="452"/>
        <v>3.3212014796842944</v>
      </c>
      <c r="BB611" s="10">
        <f t="shared" si="453"/>
        <v>20.537891693249826</v>
      </c>
      <c r="BC611" s="5">
        <f t="shared" si="454"/>
        <v>27.24199267508255</v>
      </c>
      <c r="BD611" s="5">
        <f t="shared" si="457"/>
        <v>27.24199267508255</v>
      </c>
      <c r="BE611" s="5">
        <f t="shared" si="455"/>
        <v>6.1227727040162314</v>
      </c>
    </row>
    <row r="612" spans="7:57">
      <c r="G612" s="5">
        <v>512</v>
      </c>
      <c r="H612" s="5">
        <v>2164760</v>
      </c>
      <c r="I612" s="5">
        <v>127206144</v>
      </c>
      <c r="J612" s="10">
        <f t="shared" ref="J612:J624" si="462">2*I612</f>
        <v>254412288</v>
      </c>
      <c r="K612" s="5">
        <v>25156048.496094</v>
      </c>
      <c r="L612" s="10">
        <f t="shared" ref="L612:L624" si="463">K612*8</f>
        <v>201248387.968752</v>
      </c>
      <c r="M612" s="5">
        <f t="shared" ref="M612:M624" si="464">((I612+2*H612)*8+(H612+I612)*4)/1000000</f>
        <v>1569.768928</v>
      </c>
      <c r="N612" s="5">
        <f t="shared" ref="N612:N624" si="465">100*2^20/8</f>
        <v>13107200</v>
      </c>
      <c r="O612" s="11">
        <f t="shared" ref="O612:O624" si="466">J612/L612</f>
        <v>1.2641705633910609</v>
      </c>
      <c r="P612" s="11">
        <f t="shared" si="460"/>
        <v>1.3333333333333333</v>
      </c>
      <c r="Q612" s="6">
        <f t="shared" ref="Q612:Q624" si="467">$B$31*J612</f>
        <v>1.0440246779023528E-2</v>
      </c>
      <c r="R612" s="6">
        <f t="shared" ref="R612:R624" si="468">$C$31*L612</f>
        <v>3.4676159204968075E-2</v>
      </c>
      <c r="S612" s="5">
        <f t="shared" ref="S612:S624" si="469">Q612+R612</f>
        <v>4.5116405983991602E-2</v>
      </c>
      <c r="T612" s="5">
        <f t="shared" ref="T612:T624" si="470">MAX(Q612,R612)</f>
        <v>3.4676159204968075E-2</v>
      </c>
      <c r="U612" s="6">
        <f t="shared" ref="U612:U624" si="471">$D$31*J612</f>
        <v>0</v>
      </c>
      <c r="V612" s="6">
        <f t="shared" ref="V612:V624" si="472">$E$31*L612</f>
        <v>2.4598850629459266</v>
      </c>
      <c r="W612" s="6">
        <f t="shared" ref="W612:W624" si="473">Y612*$F$31</f>
        <v>25.479055519836376</v>
      </c>
      <c r="X612" s="5">
        <f t="shared" ref="X612:X624" si="474">SUM(U612:W612)</f>
        <v>27.938940582782301</v>
      </c>
      <c r="Y612" s="5">
        <v>2.8437E-2</v>
      </c>
      <c r="Z612" s="5">
        <v>27.937602530756106</v>
      </c>
      <c r="AA612" s="10">
        <f t="shared" ref="AA612:AA624" si="475">J612/Y612/1000000000</f>
        <v>8.9465234729401839</v>
      </c>
      <c r="AB612" s="10">
        <f t="shared" ref="AB612:AB624" si="476">L612*8/Y612/1000000000</f>
        <v>56.615926565742377</v>
      </c>
      <c r="AC612" s="5">
        <f t="shared" ref="AC612:AC624" si="477">ABS(T612-Y612)/ABS(Y612)*100</f>
        <v>21.940286264261612</v>
      </c>
      <c r="AD612" s="5">
        <f t="shared" si="456"/>
        <v>58.653887484585574</v>
      </c>
      <c r="AE612" s="5">
        <f t="shared" ref="AE612:AE624" si="478">ABS(X612-Z612)/ABS(Z612)*100</f>
        <v>4.7894303912526881E-3</v>
      </c>
      <c r="AG612" s="5">
        <v>128</v>
      </c>
      <c r="AH612" s="5">
        <v>1139905</v>
      </c>
      <c r="AI612" s="5">
        <v>113057520</v>
      </c>
      <c r="AJ612" s="10">
        <f t="shared" ref="AJ612:AJ627" si="479">2*AI612</f>
        <v>226115040</v>
      </c>
      <c r="AK612" s="5">
        <v>22987799.132812001</v>
      </c>
      <c r="AL612" s="10">
        <f t="shared" ref="AL612:AL627" si="480">AK612*8</f>
        <v>183902393.06249601</v>
      </c>
      <c r="AM612" s="5">
        <f t="shared" ref="AM612:AM627" si="481">((AI612+2*AH612)*8+(AH612+AI612)*4)/1000000</f>
        <v>1379.4883400000001</v>
      </c>
      <c r="AN612" s="5">
        <f t="shared" ref="AN612:AN627" si="482">100*2^20/8</f>
        <v>13107200</v>
      </c>
      <c r="AO612" s="11">
        <f t="shared" ref="AO612:AO627" si="483">AJ612/AL612</f>
        <v>1.2295383232080006</v>
      </c>
      <c r="AP612" s="11">
        <f t="shared" si="461"/>
        <v>1.3333333333333333</v>
      </c>
      <c r="AQ612" s="6">
        <f t="shared" ref="AQ612:AQ627" si="484">$B$32*AJ612</f>
        <v>0</v>
      </c>
      <c r="AR612" s="6">
        <f t="shared" ref="AR612:AR627" si="485">$C$32*AL612</f>
        <v>5.2119747679490007E-2</v>
      </c>
      <c r="AS612" s="5">
        <f t="shared" ref="AS612:AS627" si="486">AQ612+AR612</f>
        <v>5.2119747679490007E-2</v>
      </c>
      <c r="AT612" s="5">
        <f t="shared" ref="AT612:AT627" si="487">MAX(AQ612,AR612)</f>
        <v>5.2119747679490007E-2</v>
      </c>
      <c r="AU612" s="6">
        <f t="shared" ref="AU612:AU627" si="488">$D$32*AJ612</f>
        <v>0.88464963099789173</v>
      </c>
      <c r="AV612" s="6">
        <f t="shared" ref="AV612:AV627" si="489">$E$32*AL612</f>
        <v>1.2574608505406826</v>
      </c>
      <c r="AW612" s="6">
        <f t="shared" ref="AW612:AW627" si="490">AY612*$F$32</f>
        <v>85.75331720674987</v>
      </c>
      <c r="AX612" s="5">
        <f t="shared" ref="AX612:AX627" si="491">SUM(AU612:AW612)</f>
        <v>87.89542768828845</v>
      </c>
      <c r="AY612" s="5">
        <v>9.5992999999999995E-2</v>
      </c>
      <c r="AZ612" s="5">
        <v>89.852938654510552</v>
      </c>
      <c r="BA612" s="10">
        <f t="shared" ref="BA612:BA627" si="492">AJ612/AY612/1000000000</f>
        <v>2.3555367578885962</v>
      </c>
      <c r="BB612" s="10">
        <f t="shared" ref="BB612:BB627" si="493">AL612*8/AY612/1000000000</f>
        <v>15.326316965820093</v>
      </c>
      <c r="BC612" s="5">
        <f t="shared" ref="BC612:BC627" si="494">ABS(AT612-AY612)/ABS(AY612)*100</f>
        <v>45.704637130321991</v>
      </c>
      <c r="BD612" s="5">
        <f t="shared" si="457"/>
        <v>45.704637130321991</v>
      </c>
      <c r="BE612" s="5">
        <f t="shared" ref="BE612:BE627" si="495">ABS(AX612-AZ612)/ABS(AZ612)*100</f>
        <v>2.178572003915018</v>
      </c>
    </row>
    <row r="613" spans="7:57">
      <c r="G613" s="5">
        <v>512</v>
      </c>
      <c r="H613" s="5">
        <v>2164760</v>
      </c>
      <c r="I613" s="5">
        <v>127206144</v>
      </c>
      <c r="J613" s="10">
        <f t="shared" si="462"/>
        <v>254412288</v>
      </c>
      <c r="K613" s="5">
        <v>25155944.869141001</v>
      </c>
      <c r="L613" s="10">
        <f t="shared" si="463"/>
        <v>201247558.95312801</v>
      </c>
      <c r="M613" s="5">
        <f t="shared" si="464"/>
        <v>1569.768928</v>
      </c>
      <c r="N613" s="5">
        <f t="shared" si="465"/>
        <v>13107200</v>
      </c>
      <c r="O613" s="11">
        <f t="shared" si="466"/>
        <v>1.2641757709928518</v>
      </c>
      <c r="P613" s="11">
        <f t="shared" si="460"/>
        <v>1.3333333333333333</v>
      </c>
      <c r="Q613" s="6">
        <f t="shared" si="467"/>
        <v>1.0440246779023528E-2</v>
      </c>
      <c r="R613" s="6">
        <f t="shared" si="468"/>
        <v>3.4676016361201475E-2</v>
      </c>
      <c r="S613" s="5">
        <f t="shared" si="469"/>
        <v>4.5116263140225002E-2</v>
      </c>
      <c r="T613" s="5">
        <f t="shared" si="470"/>
        <v>3.4676016361201475E-2</v>
      </c>
      <c r="U613" s="6">
        <f t="shared" si="471"/>
        <v>0</v>
      </c>
      <c r="V613" s="6">
        <f t="shared" si="472"/>
        <v>2.4598749297807818</v>
      </c>
      <c r="W613" s="6">
        <f t="shared" si="473"/>
        <v>25.524750629429917</v>
      </c>
      <c r="X613" s="5">
        <f t="shared" si="474"/>
        <v>27.984625559210698</v>
      </c>
      <c r="Y613" s="5">
        <v>2.8487999999999999E-2</v>
      </c>
      <c r="Z613" s="5">
        <v>27.966231323087879</v>
      </c>
      <c r="AA613" s="10">
        <f t="shared" si="475"/>
        <v>8.9305071609098565</v>
      </c>
      <c r="AB613" s="10">
        <f t="shared" si="476"/>
        <v>56.514338374930638</v>
      </c>
      <c r="AC613" s="5">
        <f t="shared" si="477"/>
        <v>21.721483997477804</v>
      </c>
      <c r="AD613" s="5">
        <f t="shared" ref="AD613:AD624" si="496">ABS(S613-Y613)/ABS(Y613)*100</f>
        <v>58.369359520587629</v>
      </c>
      <c r="AE613" s="5">
        <f t="shared" si="478"/>
        <v>6.5773024296034363E-2</v>
      </c>
      <c r="AG613" s="5">
        <v>512</v>
      </c>
      <c r="AH613" s="5">
        <v>1564794</v>
      </c>
      <c r="AI613" s="5">
        <v>117406044</v>
      </c>
      <c r="AJ613" s="10">
        <f t="shared" si="479"/>
        <v>234812088</v>
      </c>
      <c r="AK613" s="5">
        <v>22929437.216797002</v>
      </c>
      <c r="AL613" s="10">
        <f t="shared" si="480"/>
        <v>183435497.73437601</v>
      </c>
      <c r="AM613" s="5">
        <f t="shared" si="481"/>
        <v>1440.168408</v>
      </c>
      <c r="AN613" s="5">
        <f t="shared" si="482"/>
        <v>13107200</v>
      </c>
      <c r="AO613" s="11">
        <f t="shared" si="483"/>
        <v>1.2800798694918905</v>
      </c>
      <c r="AP613" s="11">
        <f t="shared" si="461"/>
        <v>1.3333333333333333</v>
      </c>
      <c r="AQ613" s="6">
        <f t="shared" si="484"/>
        <v>0</v>
      </c>
      <c r="AR613" s="6">
        <f t="shared" si="485"/>
        <v>5.1987424949540118E-2</v>
      </c>
      <c r="AS613" s="5">
        <f t="shared" si="486"/>
        <v>5.1987424949540118E-2</v>
      </c>
      <c r="AT613" s="5">
        <f t="shared" si="487"/>
        <v>5.1987424949540118E-2</v>
      </c>
      <c r="AU613" s="6">
        <f t="shared" si="488"/>
        <v>0.91867585191610635</v>
      </c>
      <c r="AV613" s="6">
        <f t="shared" si="489"/>
        <v>1.2542683820434852</v>
      </c>
      <c r="AW613" s="6">
        <f t="shared" si="490"/>
        <v>27.912060214024976</v>
      </c>
      <c r="AX613" s="5">
        <f t="shared" si="491"/>
        <v>30.085004447984566</v>
      </c>
      <c r="AY613" s="5">
        <v>3.1244999999999998E-2</v>
      </c>
      <c r="AZ613" s="5">
        <v>30.147184607133926</v>
      </c>
      <c r="BA613" s="10">
        <f t="shared" si="492"/>
        <v>7.5151892462794043</v>
      </c>
      <c r="BB613" s="10">
        <f t="shared" si="493"/>
        <v>46.967002140342721</v>
      </c>
      <c r="BC613" s="5">
        <f t="shared" si="494"/>
        <v>66.386381659593923</v>
      </c>
      <c r="BD613" s="5">
        <f t="shared" ref="BD613:BD627" si="497">ABS(AS613-AY613)/ABS(AY613)*100</f>
        <v>66.386381659593923</v>
      </c>
      <c r="BE613" s="5">
        <f t="shared" si="495"/>
        <v>0.20625527710022359</v>
      </c>
    </row>
    <row r="614" spans="7:57">
      <c r="G614" s="5">
        <v>512</v>
      </c>
      <c r="H614" s="5">
        <v>8388608</v>
      </c>
      <c r="I614" s="5">
        <v>126977218</v>
      </c>
      <c r="J614" s="10">
        <f t="shared" si="462"/>
        <v>253954436</v>
      </c>
      <c r="K614" s="5">
        <v>26507892.527344</v>
      </c>
      <c r="L614" s="10">
        <f t="shared" si="463"/>
        <v>212063140.218752</v>
      </c>
      <c r="M614" s="5">
        <f t="shared" si="464"/>
        <v>1691.4987759999999</v>
      </c>
      <c r="N614" s="5">
        <f t="shared" si="465"/>
        <v>13107200</v>
      </c>
      <c r="O614" s="11">
        <f t="shared" si="466"/>
        <v>1.1975416177372238</v>
      </c>
      <c r="P614" s="11">
        <f t="shared" si="460"/>
        <v>1.3333333333333333</v>
      </c>
      <c r="Q614" s="6">
        <f t="shared" si="467"/>
        <v>1.0421458032985172E-2</v>
      </c>
      <c r="R614" s="6">
        <f t="shared" si="468"/>
        <v>3.6539598085489775E-2</v>
      </c>
      <c r="S614" s="5">
        <f t="shared" si="469"/>
        <v>4.6961056118474946E-2</v>
      </c>
      <c r="T614" s="5">
        <f t="shared" si="470"/>
        <v>3.6539598085489775E-2</v>
      </c>
      <c r="U614" s="6">
        <f t="shared" si="471"/>
        <v>0</v>
      </c>
      <c r="V614" s="6">
        <f t="shared" si="472"/>
        <v>2.5920751777972639</v>
      </c>
      <c r="W614" s="6">
        <f t="shared" si="473"/>
        <v>28.931276250501689</v>
      </c>
      <c r="X614" s="5">
        <f t="shared" si="474"/>
        <v>31.523351428298952</v>
      </c>
      <c r="Y614" s="5">
        <v>3.2289999999999999E-2</v>
      </c>
      <c r="Z614" s="5">
        <v>32.054067733322569</v>
      </c>
      <c r="AA614" s="10">
        <f t="shared" si="475"/>
        <v>7.8648013626509758</v>
      </c>
      <c r="AB614" s="10">
        <f t="shared" si="476"/>
        <v>52.539644526169589</v>
      </c>
      <c r="AC614" s="5">
        <f t="shared" si="477"/>
        <v>13.160724947320457</v>
      </c>
      <c r="AD614" s="5">
        <f t="shared" si="496"/>
        <v>45.435293027175433</v>
      </c>
      <c r="AE614" s="5">
        <f t="shared" si="478"/>
        <v>1.6556909701413598</v>
      </c>
      <c r="AG614" s="5">
        <v>128</v>
      </c>
      <c r="AH614" s="5">
        <v>16777216</v>
      </c>
      <c r="AI614" s="5">
        <v>95092341</v>
      </c>
      <c r="AJ614" s="10">
        <f t="shared" si="479"/>
        <v>190184682</v>
      </c>
      <c r="AK614" s="5">
        <v>28088660.3125</v>
      </c>
      <c r="AL614" s="10">
        <f t="shared" si="480"/>
        <v>224709282.5</v>
      </c>
      <c r="AM614" s="5">
        <f t="shared" si="481"/>
        <v>1476.6524119999999</v>
      </c>
      <c r="AN614" s="5">
        <f t="shared" si="482"/>
        <v>13107200</v>
      </c>
      <c r="AO614" s="11">
        <f t="shared" si="483"/>
        <v>0.84635881474989805</v>
      </c>
      <c r="AP614" s="11">
        <f t="shared" si="461"/>
        <v>1.3333333333333333</v>
      </c>
      <c r="AQ614" s="6">
        <f t="shared" si="484"/>
        <v>0</v>
      </c>
      <c r="AR614" s="6">
        <f t="shared" si="485"/>
        <v>6.3684821660581606E-2</v>
      </c>
      <c r="AS614" s="5">
        <f t="shared" si="486"/>
        <v>6.3684821660581606E-2</v>
      </c>
      <c r="AT614" s="5">
        <f t="shared" si="487"/>
        <v>6.3684821660581606E-2</v>
      </c>
      <c r="AU614" s="6">
        <f t="shared" si="488"/>
        <v>0.74407615147029305</v>
      </c>
      <c r="AV614" s="6">
        <f t="shared" si="489"/>
        <v>1.5364842229149918</v>
      </c>
      <c r="AW614" s="6">
        <f t="shared" si="490"/>
        <v>81.900389835871664</v>
      </c>
      <c r="AX614" s="5">
        <f t="shared" si="491"/>
        <v>84.180950210256952</v>
      </c>
      <c r="AY614" s="5">
        <v>9.1679999999999998E-2</v>
      </c>
      <c r="AZ614" s="5">
        <v>85.536421333343512</v>
      </c>
      <c r="BA614" s="10">
        <f t="shared" si="492"/>
        <v>2.0744402486910998</v>
      </c>
      <c r="BB614" s="10">
        <f t="shared" si="493"/>
        <v>19.608139834205932</v>
      </c>
      <c r="BC614" s="5">
        <f t="shared" si="494"/>
        <v>30.535752988021809</v>
      </c>
      <c r="BD614" s="5">
        <f t="shared" si="497"/>
        <v>30.535752988021809</v>
      </c>
      <c r="BE614" s="5">
        <f t="shared" si="495"/>
        <v>1.5846713037060089</v>
      </c>
    </row>
    <row r="615" spans="7:57">
      <c r="G615" s="5">
        <v>256</v>
      </c>
      <c r="H615" s="5">
        <v>50912018</v>
      </c>
      <c r="I615" s="5">
        <v>87659663</v>
      </c>
      <c r="J615" s="10">
        <f t="shared" si="462"/>
        <v>175319326</v>
      </c>
      <c r="K615" s="5">
        <v>41090571.550780997</v>
      </c>
      <c r="L615" s="10">
        <f t="shared" si="463"/>
        <v>328724572.40624797</v>
      </c>
      <c r="M615" s="5">
        <f t="shared" si="464"/>
        <v>2070.1563160000001</v>
      </c>
      <c r="N615" s="5">
        <f t="shared" si="465"/>
        <v>13107200</v>
      </c>
      <c r="O615" s="11">
        <f t="shared" si="466"/>
        <v>0.53333197672650701</v>
      </c>
      <c r="P615" s="11">
        <f t="shared" si="460"/>
        <v>1.3333333333333333</v>
      </c>
      <c r="Q615" s="6">
        <f t="shared" si="467"/>
        <v>7.1945307475560147E-3</v>
      </c>
      <c r="R615" s="6">
        <f t="shared" si="468"/>
        <v>5.6640978456503357E-2</v>
      </c>
      <c r="S615" s="5">
        <f t="shared" si="469"/>
        <v>6.3835509204059365E-2</v>
      </c>
      <c r="T615" s="5">
        <f t="shared" si="470"/>
        <v>5.6640978456503357E-2</v>
      </c>
      <c r="U615" s="6">
        <f t="shared" si="471"/>
        <v>0</v>
      </c>
      <c r="V615" s="6">
        <f t="shared" si="472"/>
        <v>4.0180429450742823</v>
      </c>
      <c r="W615" s="6">
        <f t="shared" si="473"/>
        <v>64.160413782043221</v>
      </c>
      <c r="X615" s="5">
        <f t="shared" si="474"/>
        <v>68.178456727117506</v>
      </c>
      <c r="Y615" s="5">
        <v>7.1609000000000006E-2</v>
      </c>
      <c r="Z615" s="5">
        <v>69.517595970584026</v>
      </c>
      <c r="AA615" s="10">
        <f t="shared" si="475"/>
        <v>2.4482861930762891</v>
      </c>
      <c r="AB615" s="10">
        <f t="shared" si="476"/>
        <v>36.724386309681513</v>
      </c>
      <c r="AC615" s="5">
        <f t="shared" si="477"/>
        <v>20.902430621146291</v>
      </c>
      <c r="AD615" s="5">
        <f t="shared" si="496"/>
        <v>10.855466206678825</v>
      </c>
      <c r="AE615" s="5">
        <f t="shared" si="478"/>
        <v>1.9263313478693485</v>
      </c>
      <c r="AG615" s="5">
        <v>256</v>
      </c>
      <c r="AH615" s="5">
        <v>2164760</v>
      </c>
      <c r="AI615" s="5">
        <v>127206144</v>
      </c>
      <c r="AJ615" s="10">
        <f t="shared" si="479"/>
        <v>254412288</v>
      </c>
      <c r="AK615" s="5">
        <v>25166219.160156</v>
      </c>
      <c r="AL615" s="10">
        <f t="shared" si="480"/>
        <v>201329753.281248</v>
      </c>
      <c r="AM615" s="5">
        <f t="shared" si="481"/>
        <v>1569.768928</v>
      </c>
      <c r="AN615" s="5">
        <f t="shared" si="482"/>
        <v>13107200</v>
      </c>
      <c r="AO615" s="11">
        <f t="shared" si="483"/>
        <v>1.2636596620897769</v>
      </c>
      <c r="AP615" s="11">
        <f t="shared" si="461"/>
        <v>1.3333333333333333</v>
      </c>
      <c r="AQ615" s="6">
        <f t="shared" si="484"/>
        <v>0</v>
      </c>
      <c r="AR615" s="6">
        <f t="shared" si="485"/>
        <v>5.7058833039908684E-2</v>
      </c>
      <c r="AS615" s="5">
        <f t="shared" si="486"/>
        <v>5.7058833039908684E-2</v>
      </c>
      <c r="AT615" s="5">
        <f t="shared" si="487"/>
        <v>5.7058833039908684E-2</v>
      </c>
      <c r="AU615" s="6">
        <f t="shared" si="488"/>
        <v>0.99535942722133541</v>
      </c>
      <c r="AV615" s="6">
        <f t="shared" si="489"/>
        <v>1.3766231019851409</v>
      </c>
      <c r="AW615" s="6">
        <f t="shared" si="490"/>
        <v>53.812343836531817</v>
      </c>
      <c r="AX615" s="5">
        <f t="shared" si="491"/>
        <v>56.184326365738293</v>
      </c>
      <c r="AY615" s="5">
        <v>6.0238E-2</v>
      </c>
      <c r="AZ615" s="5">
        <v>53.900962399999997</v>
      </c>
      <c r="BA615" s="10">
        <f t="shared" si="492"/>
        <v>4.2234517746273115</v>
      </c>
      <c r="BB615" s="10">
        <f t="shared" si="493"/>
        <v>26.737906740761378</v>
      </c>
      <c r="BC615" s="5">
        <f t="shared" si="494"/>
        <v>5.2776768154509046</v>
      </c>
      <c r="BD615" s="5">
        <f t="shared" si="497"/>
        <v>5.2776768154509046</v>
      </c>
      <c r="BE615" s="5">
        <f t="shared" si="495"/>
        <v>4.2362211434990931</v>
      </c>
    </row>
    <row r="616" spans="7:57">
      <c r="G616" s="5">
        <v>32</v>
      </c>
      <c r="H616" s="5">
        <v>7414866</v>
      </c>
      <c r="I616" s="5">
        <v>194109311</v>
      </c>
      <c r="J616" s="10">
        <f t="shared" si="462"/>
        <v>388218622</v>
      </c>
      <c r="K616" s="5">
        <v>39196516</v>
      </c>
      <c r="L616" s="10">
        <f t="shared" si="463"/>
        <v>313572128</v>
      </c>
      <c r="M616" s="5">
        <f t="shared" si="464"/>
        <v>2477.6090519999998</v>
      </c>
      <c r="N616" s="5">
        <f t="shared" si="465"/>
        <v>13107200</v>
      </c>
      <c r="O616" s="11">
        <f t="shared" si="466"/>
        <v>1.2380520694747461</v>
      </c>
      <c r="P616" s="11"/>
      <c r="Q616" s="6">
        <f t="shared" si="467"/>
        <v>1.5931220342204747E-2</v>
      </c>
      <c r="R616" s="6">
        <f t="shared" si="468"/>
        <v>5.4030132328100743E-2</v>
      </c>
      <c r="S616" s="5">
        <f t="shared" si="469"/>
        <v>6.9961352670305482E-2</v>
      </c>
      <c r="T616" s="5">
        <f t="shared" si="470"/>
        <v>5.4030132328100743E-2</v>
      </c>
      <c r="U616" s="6">
        <f t="shared" si="471"/>
        <v>0</v>
      </c>
      <c r="V616" s="6">
        <f t="shared" si="472"/>
        <v>3.8328326582329519</v>
      </c>
      <c r="W616" s="6">
        <f t="shared" si="473"/>
        <v>297.60149699226963</v>
      </c>
      <c r="X616" s="5">
        <f t="shared" si="474"/>
        <v>301.4343296505026</v>
      </c>
      <c r="Y616" s="5">
        <v>0.33215099999999997</v>
      </c>
      <c r="Z616" s="5">
        <v>299.86592279999996</v>
      </c>
      <c r="AA616" s="10">
        <f t="shared" si="475"/>
        <v>1.1688016052939778</v>
      </c>
      <c r="AB616" s="10">
        <f t="shared" si="476"/>
        <v>7.5525198599432191</v>
      </c>
      <c r="AC616" s="5">
        <f t="shared" si="477"/>
        <v>83.73326218253122</v>
      </c>
      <c r="AD616" s="5">
        <f t="shared" si="496"/>
        <v>78.936883324058797</v>
      </c>
      <c r="AE616" s="5">
        <f t="shared" si="478"/>
        <v>0.52303604086040567</v>
      </c>
      <c r="AG616" s="5">
        <v>128</v>
      </c>
      <c r="AH616" s="5">
        <v>2164760</v>
      </c>
      <c r="AI616" s="5">
        <v>127206144</v>
      </c>
      <c r="AJ616" s="10">
        <f t="shared" si="479"/>
        <v>254412288</v>
      </c>
      <c r="AK616" s="5">
        <v>25143414.070312001</v>
      </c>
      <c r="AL616" s="10">
        <f t="shared" si="480"/>
        <v>201147312.56249601</v>
      </c>
      <c r="AM616" s="5">
        <f t="shared" si="481"/>
        <v>1569.768928</v>
      </c>
      <c r="AN616" s="5">
        <f t="shared" si="482"/>
        <v>13107200</v>
      </c>
      <c r="AO616" s="11">
        <f t="shared" si="483"/>
        <v>1.2648058020708315</v>
      </c>
      <c r="AP616" s="11">
        <f t="shared" si="461"/>
        <v>1.3333333333333333</v>
      </c>
      <c r="AQ616" s="6">
        <f t="shared" si="484"/>
        <v>0</v>
      </c>
      <c r="AR616" s="6">
        <f t="shared" si="485"/>
        <v>5.700712754511076E-2</v>
      </c>
      <c r="AS616" s="5">
        <f t="shared" si="486"/>
        <v>5.700712754511076E-2</v>
      </c>
      <c r="AT616" s="5">
        <f t="shared" si="487"/>
        <v>5.700712754511076E-2</v>
      </c>
      <c r="AU616" s="6">
        <f t="shared" si="488"/>
        <v>0.99535942722133541</v>
      </c>
      <c r="AV616" s="6">
        <f t="shared" si="489"/>
        <v>1.3753756355571365</v>
      </c>
      <c r="AW616" s="6">
        <f t="shared" si="490"/>
        <v>71.754853978912735</v>
      </c>
      <c r="AX616" s="5">
        <f t="shared" si="491"/>
        <v>74.1255890416912</v>
      </c>
      <c r="AY616" s="5">
        <v>8.0323000000000006E-2</v>
      </c>
      <c r="AZ616" s="5">
        <v>70.642293544462305</v>
      </c>
      <c r="BA616" s="10">
        <f t="shared" si="492"/>
        <v>3.1673653623495137</v>
      </c>
      <c r="BB616" s="10">
        <f t="shared" si="493"/>
        <v>20.033844608642209</v>
      </c>
      <c r="BC616" s="5">
        <f t="shared" si="494"/>
        <v>29.027641466191806</v>
      </c>
      <c r="BD616" s="5">
        <f t="shared" si="497"/>
        <v>29.027641466191806</v>
      </c>
      <c r="BE616" s="5">
        <f t="shared" si="495"/>
        <v>4.9308924193358843</v>
      </c>
    </row>
    <row r="617" spans="7:57">
      <c r="G617" s="5">
        <v>256</v>
      </c>
      <c r="H617" s="5">
        <v>8345600</v>
      </c>
      <c r="I617" s="5">
        <v>229518112</v>
      </c>
      <c r="J617" s="10">
        <f t="shared" si="462"/>
        <v>459036224</v>
      </c>
      <c r="K617" s="5">
        <v>48865729.378905997</v>
      </c>
      <c r="L617" s="10">
        <f t="shared" si="463"/>
        <v>390925835.03124797</v>
      </c>
      <c r="M617" s="5">
        <f t="shared" si="464"/>
        <v>2921.1293439999999</v>
      </c>
      <c r="N617" s="5">
        <f t="shared" si="465"/>
        <v>13107200</v>
      </c>
      <c r="O617" s="11">
        <f t="shared" si="466"/>
        <v>1.1742284158920009</v>
      </c>
      <c r="P617" s="11">
        <f t="shared" ref="P617:P624" si="498">4/3</f>
        <v>1.3333333333333333</v>
      </c>
      <c r="Q617" s="6">
        <f t="shared" si="467"/>
        <v>1.8837342711493257E-2</v>
      </c>
      <c r="R617" s="6">
        <f t="shared" si="468"/>
        <v>6.7358584233645949E-2</v>
      </c>
      <c r="S617" s="5">
        <f t="shared" si="469"/>
        <v>8.6195926945139209E-2</v>
      </c>
      <c r="T617" s="5">
        <f t="shared" si="470"/>
        <v>6.7358584233645949E-2</v>
      </c>
      <c r="U617" s="6">
        <f t="shared" si="471"/>
        <v>0</v>
      </c>
      <c r="V617" s="6">
        <f t="shared" si="472"/>
        <v>4.7783370193372372</v>
      </c>
      <c r="W617" s="6">
        <f t="shared" si="473"/>
        <v>53.605739448475241</v>
      </c>
      <c r="X617" s="5">
        <f t="shared" si="474"/>
        <v>58.384076467812477</v>
      </c>
      <c r="Y617" s="5">
        <v>5.9829E-2</v>
      </c>
      <c r="Z617" s="5">
        <v>57.770882400000005</v>
      </c>
      <c r="AA617" s="10">
        <f t="shared" si="475"/>
        <v>7.6724702736131309</v>
      </c>
      <c r="AB617" s="10">
        <f t="shared" si="476"/>
        <v>52.272421070885088</v>
      </c>
      <c r="AC617" s="5">
        <f t="shared" si="477"/>
        <v>12.585174804268748</v>
      </c>
      <c r="AD617" s="5">
        <f t="shared" si="496"/>
        <v>44.070479107354643</v>
      </c>
      <c r="AE617" s="5">
        <f t="shared" si="478"/>
        <v>1.0614240986779042</v>
      </c>
      <c r="AG617" s="5">
        <v>256</v>
      </c>
      <c r="AH617" s="5">
        <v>8388608</v>
      </c>
      <c r="AI617" s="5">
        <v>126977218</v>
      </c>
      <c r="AJ617" s="10">
        <f t="shared" si="479"/>
        <v>253954436</v>
      </c>
      <c r="AK617" s="5">
        <v>26525385.191406</v>
      </c>
      <c r="AL617" s="10">
        <f t="shared" si="480"/>
        <v>212203081.531248</v>
      </c>
      <c r="AM617" s="5">
        <f t="shared" si="481"/>
        <v>1691.4987759999999</v>
      </c>
      <c r="AN617" s="5">
        <f t="shared" si="482"/>
        <v>13107200</v>
      </c>
      <c r="AO617" s="11">
        <f t="shared" si="483"/>
        <v>1.1967518763981941</v>
      </c>
      <c r="AP617" s="11">
        <f t="shared" si="461"/>
        <v>1.3333333333333333</v>
      </c>
      <c r="AQ617" s="6">
        <f t="shared" si="484"/>
        <v>0</v>
      </c>
      <c r="AR617" s="6">
        <f t="shared" si="485"/>
        <v>6.0140441252770183E-2</v>
      </c>
      <c r="AS617" s="5">
        <f t="shared" si="486"/>
        <v>6.0140441252770183E-2</v>
      </c>
      <c r="AT617" s="5">
        <f t="shared" si="487"/>
        <v>6.0140441252770183E-2</v>
      </c>
      <c r="AU617" s="6">
        <f t="shared" si="488"/>
        <v>0.99356813283042866</v>
      </c>
      <c r="AV617" s="6">
        <f t="shared" si="489"/>
        <v>1.4509711534800802</v>
      </c>
      <c r="AW617" s="6">
        <f t="shared" si="490"/>
        <v>65.731137479531384</v>
      </c>
      <c r="AX617" s="5">
        <f t="shared" si="491"/>
        <v>68.175676765841899</v>
      </c>
      <c r="AY617" s="5">
        <v>7.3580000000000007E-2</v>
      </c>
      <c r="AZ617" s="5">
        <v>66.317654000000005</v>
      </c>
      <c r="BA617" s="10">
        <f t="shared" si="492"/>
        <v>3.4514057624354439</v>
      </c>
      <c r="BB617" s="10">
        <f t="shared" si="493"/>
        <v>23.071821857162053</v>
      </c>
      <c r="BC617" s="5">
        <f t="shared" si="494"/>
        <v>18.265233415642594</v>
      </c>
      <c r="BD617" s="5">
        <f t="shared" si="497"/>
        <v>18.265233415642594</v>
      </c>
      <c r="BE617" s="5">
        <f t="shared" si="495"/>
        <v>2.8017015889040566</v>
      </c>
    </row>
    <row r="618" spans="7:57">
      <c r="G618" s="5">
        <v>128</v>
      </c>
      <c r="H618" s="5">
        <v>2017169</v>
      </c>
      <c r="I618" s="5">
        <v>283073458</v>
      </c>
      <c r="J618" s="10">
        <f t="shared" si="462"/>
        <v>566146916</v>
      </c>
      <c r="K618" s="5">
        <v>55497301.554687999</v>
      </c>
      <c r="L618" s="10">
        <f t="shared" si="463"/>
        <v>443978412.43750399</v>
      </c>
      <c r="M618" s="5">
        <f t="shared" si="464"/>
        <v>3437.2248760000002</v>
      </c>
      <c r="N618" s="5">
        <f t="shared" si="465"/>
        <v>13107200</v>
      </c>
      <c r="O618" s="11">
        <f t="shared" si="466"/>
        <v>1.2751676661299223</v>
      </c>
      <c r="P618" s="11">
        <f t="shared" si="498"/>
        <v>1.3333333333333333</v>
      </c>
      <c r="Q618" s="6">
        <f t="shared" si="467"/>
        <v>2.3232814588826402E-2</v>
      </c>
      <c r="R618" s="6">
        <f t="shared" si="468"/>
        <v>7.6499823271341361E-2</v>
      </c>
      <c r="S618" s="5">
        <f t="shared" si="469"/>
        <v>9.9732637860167755E-2</v>
      </c>
      <c r="T618" s="5">
        <f t="shared" si="470"/>
        <v>7.6499823271341361E-2</v>
      </c>
      <c r="U618" s="6">
        <f t="shared" si="471"/>
        <v>0</v>
      </c>
      <c r="V618" s="6">
        <f t="shared" si="472"/>
        <v>5.4268055314561767</v>
      </c>
      <c r="W618" s="6">
        <f t="shared" si="473"/>
        <v>122.63402637604263</v>
      </c>
      <c r="X618" s="5">
        <f t="shared" si="474"/>
        <v>128.06083190749879</v>
      </c>
      <c r="Y618" s="5">
        <v>0.13687099999999999</v>
      </c>
      <c r="Z618" s="5">
        <v>124.55175455624999</v>
      </c>
      <c r="AA618" s="10">
        <f t="shared" si="475"/>
        <v>4.1363540560089431</v>
      </c>
      <c r="AB618" s="10">
        <f t="shared" si="476"/>
        <v>25.950181554164374</v>
      </c>
      <c r="AC618" s="5">
        <f t="shared" si="477"/>
        <v>44.108084786885925</v>
      </c>
      <c r="AD618" s="5">
        <f t="shared" si="496"/>
        <v>27.133842917661333</v>
      </c>
      <c r="AE618" s="5">
        <f t="shared" si="478"/>
        <v>2.8173648486533671</v>
      </c>
      <c r="AG618" s="5">
        <v>128</v>
      </c>
      <c r="AH618" s="5">
        <v>50912018</v>
      </c>
      <c r="AI618" s="5">
        <v>87659663</v>
      </c>
      <c r="AJ618" s="10">
        <f t="shared" si="479"/>
        <v>175319326</v>
      </c>
      <c r="AK618" s="5">
        <v>41092220.664062001</v>
      </c>
      <c r="AL618" s="10">
        <f t="shared" si="480"/>
        <v>328737765.31249601</v>
      </c>
      <c r="AM618" s="5">
        <f t="shared" si="481"/>
        <v>2070.1563160000001</v>
      </c>
      <c r="AN618" s="5">
        <f t="shared" si="482"/>
        <v>13107200</v>
      </c>
      <c r="AO618" s="11">
        <f t="shared" si="483"/>
        <v>0.53331057304396579</v>
      </c>
      <c r="AP618" s="11">
        <f t="shared" si="461"/>
        <v>1.3333333333333333</v>
      </c>
      <c r="AQ618" s="6">
        <f t="shared" si="484"/>
        <v>0</v>
      </c>
      <c r="AR618" s="6">
        <f t="shared" si="485"/>
        <v>9.3167517265444699E-2</v>
      </c>
      <c r="AS618" s="5">
        <f t="shared" si="486"/>
        <v>9.3167517265444699E-2</v>
      </c>
      <c r="AT618" s="5">
        <f t="shared" si="487"/>
        <v>9.3167517265444699E-2</v>
      </c>
      <c r="AU618" s="6">
        <f t="shared" si="488"/>
        <v>0.68591712012035588</v>
      </c>
      <c r="AV618" s="6">
        <f t="shared" si="489"/>
        <v>2.2477949475851373</v>
      </c>
      <c r="AW618" s="6">
        <f t="shared" si="490"/>
        <v>117.78719677835242</v>
      </c>
      <c r="AX618" s="5">
        <f t="shared" si="491"/>
        <v>120.72090884605792</v>
      </c>
      <c r="AY618" s="5">
        <v>0.131852</v>
      </c>
      <c r="AZ618" s="5">
        <v>119.38633519998116</v>
      </c>
      <c r="BA618" s="10">
        <f t="shared" si="492"/>
        <v>1.3296675514971332</v>
      </c>
      <c r="BB618" s="10">
        <f t="shared" si="493"/>
        <v>19.945864473045297</v>
      </c>
      <c r="BC618" s="5">
        <f t="shared" si="494"/>
        <v>29.339321917418999</v>
      </c>
      <c r="BD618" s="5">
        <f t="shared" si="497"/>
        <v>29.339321917418999</v>
      </c>
      <c r="BE618" s="5">
        <f t="shared" si="495"/>
        <v>1.1178613061882254</v>
      </c>
    </row>
    <row r="619" spans="7:57">
      <c r="G619" s="5">
        <v>256</v>
      </c>
      <c r="H619" s="5">
        <v>16777216</v>
      </c>
      <c r="I619" s="5">
        <v>265077571</v>
      </c>
      <c r="J619" s="10">
        <f t="shared" si="462"/>
        <v>530155142</v>
      </c>
      <c r="K619" s="5">
        <v>55128335.835937999</v>
      </c>
      <c r="L619" s="10">
        <f t="shared" si="463"/>
        <v>441026686.68750399</v>
      </c>
      <c r="M619" s="5">
        <f t="shared" si="464"/>
        <v>3516.4751719999999</v>
      </c>
      <c r="N619" s="5">
        <f t="shared" si="465"/>
        <v>13107200</v>
      </c>
      <c r="O619" s="11">
        <f t="shared" si="466"/>
        <v>1.2020931113759319</v>
      </c>
      <c r="P619" s="11">
        <f t="shared" si="498"/>
        <v>1.3333333333333333</v>
      </c>
      <c r="Q619" s="6">
        <f t="shared" si="467"/>
        <v>2.175583010223257E-2</v>
      </c>
      <c r="R619" s="6">
        <f t="shared" si="468"/>
        <v>7.5991225348796529E-2</v>
      </c>
      <c r="S619" s="5">
        <f t="shared" si="469"/>
        <v>9.7747055451029102E-2</v>
      </c>
      <c r="T619" s="5">
        <f t="shared" si="470"/>
        <v>7.5991225348796529E-2</v>
      </c>
      <c r="U619" s="6">
        <f t="shared" si="471"/>
        <v>0</v>
      </c>
      <c r="V619" s="6">
        <f t="shared" si="472"/>
        <v>5.3907262060234427</v>
      </c>
      <c r="W619" s="6">
        <f t="shared" si="473"/>
        <v>69.091005705440892</v>
      </c>
      <c r="X619" s="5">
        <f t="shared" si="474"/>
        <v>74.481731911464337</v>
      </c>
      <c r="Y619" s="5">
        <v>7.7112E-2</v>
      </c>
      <c r="Z619" s="5">
        <v>75.127651200025696</v>
      </c>
      <c r="AA619" s="10">
        <f t="shared" si="475"/>
        <v>6.8751315229795615</v>
      </c>
      <c r="AB619" s="10">
        <f t="shared" si="476"/>
        <v>45.754402602708161</v>
      </c>
      <c r="AC619" s="5">
        <f t="shared" si="477"/>
        <v>1.4534374042995526</v>
      </c>
      <c r="AD619" s="5">
        <f t="shared" si="496"/>
        <v>26.759849894995725</v>
      </c>
      <c r="AE619" s="5">
        <f t="shared" si="478"/>
        <v>0.85976238873968425</v>
      </c>
      <c r="AG619" s="5">
        <v>32</v>
      </c>
      <c r="AH619" s="5">
        <v>7414866</v>
      </c>
      <c r="AI619" s="5">
        <v>194109311</v>
      </c>
      <c r="AJ619" s="10">
        <f t="shared" si="479"/>
        <v>388218622</v>
      </c>
      <c r="AK619" s="5">
        <v>39201450.3125</v>
      </c>
      <c r="AL619" s="10">
        <f t="shared" si="480"/>
        <v>313611602.5</v>
      </c>
      <c r="AM619" s="5">
        <f t="shared" si="481"/>
        <v>2477.6090519999998</v>
      </c>
      <c r="AN619" s="5">
        <f t="shared" si="482"/>
        <v>13107200</v>
      </c>
      <c r="AO619" s="11">
        <f t="shared" si="483"/>
        <v>1.2378962350412401</v>
      </c>
      <c r="AP619" s="11">
        <f t="shared" si="461"/>
        <v>1.3333333333333333</v>
      </c>
      <c r="AQ619" s="6">
        <f t="shared" si="484"/>
        <v>0</v>
      </c>
      <c r="AR619" s="6">
        <f t="shared" si="485"/>
        <v>8.888061389231533E-2</v>
      </c>
      <c r="AS619" s="5">
        <f t="shared" si="486"/>
        <v>8.888061389231533E-2</v>
      </c>
      <c r="AT619" s="5">
        <f t="shared" si="487"/>
        <v>8.888061389231533E-2</v>
      </c>
      <c r="AU619" s="6">
        <f t="shared" si="488"/>
        <v>1.5188616409541356</v>
      </c>
      <c r="AV619" s="6">
        <f t="shared" si="489"/>
        <v>2.1443674867518556</v>
      </c>
      <c r="AW619" s="6">
        <f t="shared" si="490"/>
        <v>300.13169691489747</v>
      </c>
      <c r="AX619" s="5">
        <f t="shared" si="491"/>
        <v>303.79492604260349</v>
      </c>
      <c r="AY619" s="5">
        <v>0.33596999999999999</v>
      </c>
      <c r="AZ619" s="5">
        <v>303.98938899996267</v>
      </c>
      <c r="BA619" s="10">
        <f t="shared" si="492"/>
        <v>1.1555157365240945</v>
      </c>
      <c r="BB619" s="10">
        <f t="shared" si="493"/>
        <v>7.4676096675298398</v>
      </c>
      <c r="BC619" s="5">
        <f t="shared" si="494"/>
        <v>73.545074294634844</v>
      </c>
      <c r="BD619" s="5">
        <f t="shared" si="497"/>
        <v>73.545074294634844</v>
      </c>
      <c r="BE619" s="5">
        <f t="shared" si="495"/>
        <v>6.3970310937136746E-2</v>
      </c>
    </row>
    <row r="620" spans="7:57">
      <c r="G620" s="5">
        <v>128</v>
      </c>
      <c r="H620" s="5">
        <v>18520486</v>
      </c>
      <c r="I620" s="5">
        <v>298113762</v>
      </c>
      <c r="J620" s="10">
        <f t="shared" si="462"/>
        <v>596227524</v>
      </c>
      <c r="K620" s="5">
        <v>63957145.40625</v>
      </c>
      <c r="L620" s="10">
        <f t="shared" si="463"/>
        <v>511657163.25</v>
      </c>
      <c r="M620" s="5">
        <f t="shared" si="464"/>
        <v>3947.774864</v>
      </c>
      <c r="N620" s="5">
        <f t="shared" si="465"/>
        <v>13107200</v>
      </c>
      <c r="O620" s="11">
        <f t="shared" si="466"/>
        <v>1.165287162624318</v>
      </c>
      <c r="P620" s="11">
        <f t="shared" si="498"/>
        <v>1.3333333333333333</v>
      </c>
      <c r="Q620" s="6">
        <f t="shared" si="467"/>
        <v>2.4467224189289843E-2</v>
      </c>
      <c r="R620" s="6">
        <f t="shared" si="468"/>
        <v>8.816122916708384E-2</v>
      </c>
      <c r="S620" s="5">
        <f t="shared" si="469"/>
        <v>0.11262845335637368</v>
      </c>
      <c r="T620" s="5">
        <f t="shared" si="470"/>
        <v>8.816122916708384E-2</v>
      </c>
      <c r="U620" s="6">
        <f t="shared" si="471"/>
        <v>0</v>
      </c>
      <c r="V620" s="6">
        <f t="shared" si="472"/>
        <v>6.254051651948572</v>
      </c>
      <c r="W620" s="6">
        <f t="shared" si="473"/>
        <v>133.16540516354331</v>
      </c>
      <c r="X620" s="5">
        <f t="shared" si="474"/>
        <v>139.41945681549188</v>
      </c>
      <c r="Y620" s="5">
        <v>0.14862500000000001</v>
      </c>
      <c r="Z620" s="5">
        <v>135.13247279414389</v>
      </c>
      <c r="AA620" s="10">
        <f t="shared" si="475"/>
        <v>4.0116233742640874</v>
      </c>
      <c r="AB620" s="10">
        <f t="shared" si="476"/>
        <v>27.540839737594617</v>
      </c>
      <c r="AC620" s="5">
        <f t="shared" si="477"/>
        <v>40.682099803475971</v>
      </c>
      <c r="AD620" s="5">
        <f t="shared" si="496"/>
        <v>24.219711787132933</v>
      </c>
      <c r="AE620" s="5">
        <f t="shared" si="478"/>
        <v>3.1724306768800363</v>
      </c>
      <c r="AG620" s="5">
        <v>128</v>
      </c>
      <c r="AH620" s="5">
        <v>8345600</v>
      </c>
      <c r="AI620" s="5">
        <v>229518112</v>
      </c>
      <c r="AJ620" s="10">
        <f t="shared" si="479"/>
        <v>459036224</v>
      </c>
      <c r="AK620" s="5">
        <v>48892440.203125</v>
      </c>
      <c r="AL620" s="10">
        <f t="shared" si="480"/>
        <v>391139521.625</v>
      </c>
      <c r="AM620" s="5">
        <f t="shared" si="481"/>
        <v>2921.1293439999999</v>
      </c>
      <c r="AN620" s="5">
        <f t="shared" si="482"/>
        <v>13107200</v>
      </c>
      <c r="AO620" s="11">
        <f t="shared" si="483"/>
        <v>1.1735869136744894</v>
      </c>
      <c r="AP620" s="11">
        <f t="shared" si="461"/>
        <v>1.3333333333333333</v>
      </c>
      <c r="AQ620" s="6">
        <f t="shared" si="484"/>
        <v>0</v>
      </c>
      <c r="AR620" s="6">
        <f t="shared" si="485"/>
        <v>0.11085278899901845</v>
      </c>
      <c r="AS620" s="5">
        <f t="shared" si="486"/>
        <v>0.11085278899901845</v>
      </c>
      <c r="AT620" s="5">
        <f t="shared" si="487"/>
        <v>0.11085278899901845</v>
      </c>
      <c r="AU620" s="6">
        <f t="shared" si="488"/>
        <v>1.7959275339502652</v>
      </c>
      <c r="AV620" s="6">
        <f t="shared" si="489"/>
        <v>2.674476538081286</v>
      </c>
      <c r="AW620" s="6">
        <f t="shared" si="490"/>
        <v>89.544604886324919</v>
      </c>
      <c r="AX620" s="5">
        <f t="shared" si="491"/>
        <v>94.015008958356475</v>
      </c>
      <c r="AY620" s="5">
        <v>0.10023700000000001</v>
      </c>
      <c r="AZ620" s="5">
        <v>92.170655236336302</v>
      </c>
      <c r="BA620" s="10">
        <f t="shared" si="492"/>
        <v>4.5795088041342016</v>
      </c>
      <c r="BB620" s="10">
        <f t="shared" si="493"/>
        <v>31.217177020461506</v>
      </c>
      <c r="BC620" s="5">
        <f t="shared" si="494"/>
        <v>10.590689065932178</v>
      </c>
      <c r="BD620" s="5">
        <f t="shared" si="497"/>
        <v>10.590689065932178</v>
      </c>
      <c r="BE620" s="5">
        <f t="shared" si="495"/>
        <v>2.0010205170952031</v>
      </c>
    </row>
    <row r="621" spans="7:57">
      <c r="G621" s="5">
        <v>128</v>
      </c>
      <c r="H621" s="5">
        <v>16240000</v>
      </c>
      <c r="I621" s="5">
        <v>448225632</v>
      </c>
      <c r="J621" s="10">
        <f t="shared" si="462"/>
        <v>896451264</v>
      </c>
      <c r="K621" s="5">
        <v>95388851.914061993</v>
      </c>
      <c r="L621" s="10">
        <f t="shared" si="463"/>
        <v>763110815.31249595</v>
      </c>
      <c r="M621" s="5">
        <f t="shared" si="464"/>
        <v>5703.507584</v>
      </c>
      <c r="N621" s="5">
        <f t="shared" si="465"/>
        <v>13107200</v>
      </c>
      <c r="O621" s="11">
        <f t="shared" si="466"/>
        <v>1.1747327465577864</v>
      </c>
      <c r="P621" s="11">
        <f t="shared" si="498"/>
        <v>1.3333333333333333</v>
      </c>
      <c r="Q621" s="6">
        <f t="shared" si="467"/>
        <v>3.678742286822078E-2</v>
      </c>
      <c r="R621" s="6">
        <f t="shared" si="468"/>
        <v>0.13148802030115064</v>
      </c>
      <c r="S621" s="5">
        <f t="shared" si="469"/>
        <v>0.16827544316937143</v>
      </c>
      <c r="T621" s="5">
        <f t="shared" si="470"/>
        <v>0.13148802030115064</v>
      </c>
      <c r="U621" s="6">
        <f t="shared" si="471"/>
        <v>0</v>
      </c>
      <c r="V621" s="6">
        <f t="shared" si="472"/>
        <v>9.3276021483022529</v>
      </c>
      <c r="W621" s="6">
        <f t="shared" si="473"/>
        <v>100.29001376733991</v>
      </c>
      <c r="X621" s="5">
        <f t="shared" si="474"/>
        <v>109.61761591564216</v>
      </c>
      <c r="Y621" s="5">
        <v>0.111933</v>
      </c>
      <c r="Z621" s="5">
        <v>108.73774336155569</v>
      </c>
      <c r="AA621" s="10">
        <f t="shared" si="475"/>
        <v>8.0088201334727014</v>
      </c>
      <c r="AB621" s="10">
        <f t="shared" si="476"/>
        <v>54.540542311025057</v>
      </c>
      <c r="AC621" s="5">
        <f t="shared" si="477"/>
        <v>17.470290531970587</v>
      </c>
      <c r="AD621" s="5">
        <f t="shared" si="496"/>
        <v>50.335864463001457</v>
      </c>
      <c r="AE621" s="5">
        <f t="shared" si="478"/>
        <v>0.8091694078668501</v>
      </c>
      <c r="AG621" s="5">
        <v>128</v>
      </c>
      <c r="AH621" s="5">
        <v>2017169</v>
      </c>
      <c r="AI621" s="5">
        <v>283073458</v>
      </c>
      <c r="AJ621" s="10">
        <f t="shared" si="479"/>
        <v>566146916</v>
      </c>
      <c r="AK621" s="5">
        <v>55495341.78125</v>
      </c>
      <c r="AL621" s="10">
        <f t="shared" si="480"/>
        <v>443962734.25</v>
      </c>
      <c r="AM621" s="5">
        <f t="shared" si="481"/>
        <v>3437.2248760000002</v>
      </c>
      <c r="AN621" s="5">
        <f t="shared" si="482"/>
        <v>13107200</v>
      </c>
      <c r="AO621" s="11">
        <f t="shared" si="483"/>
        <v>1.2752126976522242</v>
      </c>
      <c r="AP621" s="11">
        <f t="shared" si="461"/>
        <v>1.3333333333333333</v>
      </c>
      <c r="AQ621" s="6">
        <f t="shared" si="484"/>
        <v>0</v>
      </c>
      <c r="AR621" s="6">
        <f t="shared" si="485"/>
        <v>0.12582340720461976</v>
      </c>
      <c r="AS621" s="5">
        <f t="shared" si="486"/>
        <v>0.12582340720461976</v>
      </c>
      <c r="AT621" s="5">
        <f t="shared" si="487"/>
        <v>0.12582340720461976</v>
      </c>
      <c r="AU621" s="6">
        <f t="shared" si="488"/>
        <v>2.2149860545764422</v>
      </c>
      <c r="AV621" s="6">
        <f t="shared" si="489"/>
        <v>3.0356633653410654</v>
      </c>
      <c r="AW621" s="6">
        <f t="shared" si="490"/>
        <v>107.05563718958359</v>
      </c>
      <c r="AX621" s="5">
        <f t="shared" si="491"/>
        <v>112.3062866095011</v>
      </c>
      <c r="AY621" s="5">
        <v>0.119839</v>
      </c>
      <c r="AZ621" s="5">
        <v>110.86858993075079</v>
      </c>
      <c r="BA621" s="10">
        <f t="shared" si="492"/>
        <v>4.7242293076544364</v>
      </c>
      <c r="BB621" s="10">
        <f t="shared" si="493"/>
        <v>29.637278965945978</v>
      </c>
      <c r="BC621" s="5">
        <f t="shared" si="494"/>
        <v>4.9937058925890261</v>
      </c>
      <c r="BD621" s="5">
        <f t="shared" si="497"/>
        <v>4.9937058925890261</v>
      </c>
      <c r="BE621" s="5">
        <f t="shared" si="495"/>
        <v>1.2967574311608978</v>
      </c>
    </row>
    <row r="622" spans="7:57">
      <c r="G622" s="5">
        <v>64</v>
      </c>
      <c r="H622" s="5">
        <v>27993600</v>
      </c>
      <c r="I622" s="5">
        <v>774472352</v>
      </c>
      <c r="J622" s="10">
        <f t="shared" si="462"/>
        <v>1548944704</v>
      </c>
      <c r="K622" s="5">
        <v>164807062.609375</v>
      </c>
      <c r="L622" s="10">
        <f t="shared" si="463"/>
        <v>1318456500.875</v>
      </c>
      <c r="M622" s="5">
        <f t="shared" si="464"/>
        <v>9853.5402240000003</v>
      </c>
      <c r="N622" s="5">
        <f t="shared" si="465"/>
        <v>13107200</v>
      </c>
      <c r="O622" s="11">
        <f t="shared" si="466"/>
        <v>1.174816691314454</v>
      </c>
      <c r="P622" s="11">
        <f t="shared" si="498"/>
        <v>1.3333333333333333</v>
      </c>
      <c r="Q622" s="6">
        <f t="shared" si="467"/>
        <v>6.356361590844839E-2</v>
      </c>
      <c r="R622" s="6">
        <f t="shared" si="468"/>
        <v>0.22717701240054386</v>
      </c>
      <c r="S622" s="5">
        <f t="shared" si="469"/>
        <v>0.29074062830899228</v>
      </c>
      <c r="T622" s="5">
        <f t="shared" si="470"/>
        <v>0.22717701240054386</v>
      </c>
      <c r="U622" s="6">
        <f t="shared" si="471"/>
        <v>0</v>
      </c>
      <c r="V622" s="6">
        <f t="shared" si="472"/>
        <v>16.115664256401139</v>
      </c>
      <c r="W622" s="6">
        <f t="shared" si="473"/>
        <v>196.89753929096466</v>
      </c>
      <c r="X622" s="5">
        <f t="shared" si="474"/>
        <v>213.0132035473658</v>
      </c>
      <c r="Y622" s="5">
        <v>0.21975600000000001</v>
      </c>
      <c r="Z622" s="5">
        <v>209.3835168</v>
      </c>
      <c r="AA622" s="10">
        <f t="shared" si="475"/>
        <v>7.0484751451609968</v>
      </c>
      <c r="AB622" s="10">
        <f t="shared" si="476"/>
        <v>47.997105912921597</v>
      </c>
      <c r="AC622" s="5">
        <f t="shared" si="477"/>
        <v>3.376932780239835</v>
      </c>
      <c r="AD622" s="5">
        <f t="shared" si="496"/>
        <v>32.301565513111022</v>
      </c>
      <c r="AE622" s="5">
        <f t="shared" si="478"/>
        <v>1.7335112156095993</v>
      </c>
      <c r="AG622" s="5">
        <v>128</v>
      </c>
      <c r="AH622" s="5">
        <v>16777216</v>
      </c>
      <c r="AI622" s="5">
        <v>265077571</v>
      </c>
      <c r="AJ622" s="10">
        <f t="shared" si="479"/>
        <v>530155142</v>
      </c>
      <c r="AK622" s="5">
        <v>55165356.40625</v>
      </c>
      <c r="AL622" s="10">
        <f t="shared" si="480"/>
        <v>441322851.25</v>
      </c>
      <c r="AM622" s="5">
        <f t="shared" si="481"/>
        <v>3516.4751719999999</v>
      </c>
      <c r="AN622" s="5">
        <f t="shared" si="482"/>
        <v>13107200</v>
      </c>
      <c r="AO622" s="11">
        <f t="shared" si="483"/>
        <v>1.2012864063086512</v>
      </c>
      <c r="AP622" s="11">
        <f t="shared" si="461"/>
        <v>1.3333333333333333</v>
      </c>
      <c r="AQ622" s="6">
        <f t="shared" si="484"/>
        <v>0</v>
      </c>
      <c r="AR622" s="6">
        <f t="shared" si="485"/>
        <v>0.12507523838760704</v>
      </c>
      <c r="AS622" s="5">
        <f t="shared" si="486"/>
        <v>0.12507523838760704</v>
      </c>
      <c r="AT622" s="5">
        <f t="shared" si="487"/>
        <v>0.12507523838760704</v>
      </c>
      <c r="AU622" s="6">
        <f t="shared" si="488"/>
        <v>2.0741722918649499</v>
      </c>
      <c r="AV622" s="6">
        <f t="shared" si="489"/>
        <v>3.017612759977927</v>
      </c>
      <c r="AW622" s="6">
        <f t="shared" si="490"/>
        <v>101.57149132131988</v>
      </c>
      <c r="AX622" s="5">
        <f t="shared" si="491"/>
        <v>106.66327637316276</v>
      </c>
      <c r="AY622" s="5">
        <v>0.1137</v>
      </c>
      <c r="AZ622" s="5">
        <v>106.4990000000379</v>
      </c>
      <c r="BA622" s="10">
        <f t="shared" si="492"/>
        <v>4.6627541072999126</v>
      </c>
      <c r="BB622" s="10">
        <f t="shared" si="493"/>
        <v>31.051739753737909</v>
      </c>
      <c r="BC622" s="5">
        <f t="shared" si="494"/>
        <v>10.004607201061601</v>
      </c>
      <c r="BD622" s="5">
        <f t="shared" si="497"/>
        <v>10.004607201061601</v>
      </c>
      <c r="BE622" s="5">
        <f t="shared" si="495"/>
        <v>0.15425156398163842</v>
      </c>
    </row>
    <row r="623" spans="7:57">
      <c r="G623" s="5">
        <v>32</v>
      </c>
      <c r="H623" s="5">
        <v>39459925</v>
      </c>
      <c r="I623" s="5">
        <v>936364282</v>
      </c>
      <c r="J623" s="10">
        <f t="shared" si="462"/>
        <v>1872728564</v>
      </c>
      <c r="K623" s="5">
        <v>194283164.21875</v>
      </c>
      <c r="L623" s="10">
        <f t="shared" si="463"/>
        <v>1554265313.75</v>
      </c>
      <c r="M623" s="5">
        <f t="shared" si="464"/>
        <v>12025.569884</v>
      </c>
      <c r="N623" s="5">
        <f t="shared" si="465"/>
        <v>13107200</v>
      </c>
      <c r="O623" s="11">
        <f t="shared" si="466"/>
        <v>1.2048963246060216</v>
      </c>
      <c r="P623" s="11">
        <f t="shared" si="498"/>
        <v>1.3333333333333333</v>
      </c>
      <c r="Q623" s="6">
        <f t="shared" si="467"/>
        <v>7.6850644723128941E-2</v>
      </c>
      <c r="R623" s="6">
        <f t="shared" si="468"/>
        <v>0.26780811518710462</v>
      </c>
      <c r="S623" s="5">
        <f t="shared" si="469"/>
        <v>0.34465875991023354</v>
      </c>
      <c r="T623" s="5">
        <f t="shared" si="470"/>
        <v>0.26780811518710462</v>
      </c>
      <c r="U623" s="6">
        <f t="shared" si="471"/>
        <v>0</v>
      </c>
      <c r="V623" s="6">
        <f t="shared" si="472"/>
        <v>18.997985860846935</v>
      </c>
      <c r="W623" s="6">
        <f t="shared" si="473"/>
        <v>367.36000969079271</v>
      </c>
      <c r="X623" s="5">
        <f t="shared" si="474"/>
        <v>386.35799555163965</v>
      </c>
      <c r="Y623" s="5">
        <v>0.41000799999999998</v>
      </c>
      <c r="Z623" s="5">
        <v>389.65296647291365</v>
      </c>
      <c r="AA623" s="10">
        <f t="shared" si="475"/>
        <v>4.5675415211410515</v>
      </c>
      <c r="AB623" s="10">
        <f t="shared" si="476"/>
        <v>30.326536335876373</v>
      </c>
      <c r="AC623" s="5">
        <f t="shared" si="477"/>
        <v>34.682222008569433</v>
      </c>
      <c r="AD623" s="5">
        <f t="shared" si="496"/>
        <v>15.938528050615218</v>
      </c>
      <c r="AE623" s="5">
        <f t="shared" si="478"/>
        <v>0.84561679360473874</v>
      </c>
      <c r="AG623" s="5">
        <v>64</v>
      </c>
      <c r="AH623" s="5">
        <v>18520486</v>
      </c>
      <c r="AI623" s="5">
        <v>298113762</v>
      </c>
      <c r="AJ623" s="10">
        <f t="shared" si="479"/>
        <v>596227524</v>
      </c>
      <c r="AK623" s="5">
        <v>63925429.03125</v>
      </c>
      <c r="AL623" s="10">
        <f t="shared" si="480"/>
        <v>511403432.25</v>
      </c>
      <c r="AM623" s="5">
        <f t="shared" si="481"/>
        <v>3947.774864</v>
      </c>
      <c r="AN623" s="5">
        <f t="shared" si="482"/>
        <v>13107200</v>
      </c>
      <c r="AO623" s="11">
        <f t="shared" si="483"/>
        <v>1.1658653157191439</v>
      </c>
      <c r="AP623" s="11">
        <f t="shared" si="461"/>
        <v>1.3333333333333333</v>
      </c>
      <c r="AQ623" s="6">
        <f t="shared" si="484"/>
        <v>0</v>
      </c>
      <c r="AR623" s="6">
        <f t="shared" si="485"/>
        <v>0.14493676459249333</v>
      </c>
      <c r="AS623" s="5">
        <f t="shared" si="486"/>
        <v>0.14493676459249333</v>
      </c>
      <c r="AT623" s="5">
        <f t="shared" si="487"/>
        <v>0.14493676459249333</v>
      </c>
      <c r="AU623" s="6">
        <f t="shared" si="488"/>
        <v>2.3326730459742375</v>
      </c>
      <c r="AV623" s="6">
        <f t="shared" si="489"/>
        <v>3.4967994933484818</v>
      </c>
      <c r="AW623" s="6">
        <f t="shared" si="490"/>
        <v>163.37108849034004</v>
      </c>
      <c r="AX623" s="5">
        <f t="shared" si="491"/>
        <v>169.20056102966277</v>
      </c>
      <c r="AY623" s="5">
        <v>0.18287900000000001</v>
      </c>
      <c r="AZ623" s="5">
        <v>163.58343671</v>
      </c>
      <c r="BA623" s="10">
        <f t="shared" si="492"/>
        <v>3.2602295725589046</v>
      </c>
      <c r="BB623" s="10">
        <f t="shared" si="493"/>
        <v>22.371226100317696</v>
      </c>
      <c r="BC623" s="5">
        <f t="shared" si="494"/>
        <v>20.747180052114615</v>
      </c>
      <c r="BD623" s="5">
        <f t="shared" si="497"/>
        <v>20.747180052114615</v>
      </c>
      <c r="BE623" s="5">
        <f t="shared" si="495"/>
        <v>3.4337977197659546</v>
      </c>
    </row>
    <row r="624" spans="7:57">
      <c r="G624" s="5">
        <v>32</v>
      </c>
      <c r="H624" s="5">
        <v>118142155</v>
      </c>
      <c r="I624" s="5">
        <v>1019903190</v>
      </c>
      <c r="J624" s="10">
        <f t="shared" si="462"/>
        <v>2039806380</v>
      </c>
      <c r="K624" s="5">
        <v>242799289.40625</v>
      </c>
      <c r="L624" s="10">
        <f t="shared" si="463"/>
        <v>1942394315.25</v>
      </c>
      <c r="M624" s="5">
        <f t="shared" si="464"/>
        <v>14601.68138</v>
      </c>
      <c r="N624" s="5">
        <f t="shared" si="465"/>
        <v>13107200</v>
      </c>
      <c r="O624" s="11">
        <f t="shared" si="466"/>
        <v>1.0501505095979764</v>
      </c>
      <c r="P624" s="11">
        <f t="shared" si="498"/>
        <v>1.3333333333333333</v>
      </c>
      <c r="Q624" s="6">
        <f t="shared" si="467"/>
        <v>8.3706970901604588E-2</v>
      </c>
      <c r="R624" s="6">
        <f t="shared" si="468"/>
        <v>0.33468479024484005</v>
      </c>
      <c r="S624" s="5">
        <f t="shared" si="469"/>
        <v>0.41839176114644461</v>
      </c>
      <c r="T624" s="5">
        <f t="shared" si="470"/>
        <v>0.33468479024484005</v>
      </c>
      <c r="U624" s="6">
        <f t="shared" si="471"/>
        <v>0</v>
      </c>
      <c r="V624" s="6">
        <f t="shared" si="472"/>
        <v>23.742136822365257</v>
      </c>
      <c r="W624" s="6">
        <f t="shared" si="473"/>
        <v>334.30094187367411</v>
      </c>
      <c r="X624" s="5">
        <f t="shared" si="474"/>
        <v>358.04307869603934</v>
      </c>
      <c r="Y624" s="5">
        <v>0.37311100000000003</v>
      </c>
      <c r="Z624" s="5">
        <v>359.60065069000001</v>
      </c>
      <c r="AA624" s="10">
        <f t="shared" si="475"/>
        <v>5.4670228966714989</v>
      </c>
      <c r="AB624" s="10">
        <f t="shared" si="476"/>
        <v>41.647537923030946</v>
      </c>
      <c r="AC624" s="5">
        <f t="shared" si="477"/>
        <v>10.298868099616461</v>
      </c>
      <c r="AD624" s="5">
        <f t="shared" si="496"/>
        <v>12.136002730137834</v>
      </c>
      <c r="AE624" s="5">
        <f t="shared" si="478"/>
        <v>0.43313937029090532</v>
      </c>
      <c r="AG624" s="5">
        <v>64</v>
      </c>
      <c r="AH624" s="5">
        <v>22744080</v>
      </c>
      <c r="AI624" s="5">
        <v>639999458</v>
      </c>
      <c r="AJ624" s="10">
        <f t="shared" si="479"/>
        <v>1279998916</v>
      </c>
      <c r="AK624" s="5">
        <v>129588501.796875</v>
      </c>
      <c r="AL624" s="10">
        <f t="shared" si="480"/>
        <v>1036708014.375</v>
      </c>
      <c r="AM624" s="5">
        <f t="shared" si="481"/>
        <v>8134.8750959999998</v>
      </c>
      <c r="AN624" s="5">
        <f t="shared" si="482"/>
        <v>13107200</v>
      </c>
      <c r="AO624" s="11">
        <f t="shared" si="483"/>
        <v>1.2346763970679562</v>
      </c>
      <c r="AP624" s="11">
        <f t="shared" si="461"/>
        <v>1.3333333333333333</v>
      </c>
      <c r="AQ624" s="6">
        <f t="shared" si="484"/>
        <v>0</v>
      </c>
      <c r="AR624" s="6">
        <f t="shared" si="485"/>
        <v>0.29381325183826151</v>
      </c>
      <c r="AS624" s="5">
        <f t="shared" si="486"/>
        <v>0.29381325183826151</v>
      </c>
      <c r="AT624" s="5">
        <f t="shared" si="487"/>
        <v>0.29381325183826151</v>
      </c>
      <c r="AU624" s="6">
        <f t="shared" si="488"/>
        <v>5.0078516171109246</v>
      </c>
      <c r="AV624" s="6">
        <f t="shared" si="489"/>
        <v>7.0886502334709558</v>
      </c>
      <c r="AW624" s="6">
        <f t="shared" si="490"/>
        <v>188.05465820625375</v>
      </c>
      <c r="AX624" s="5">
        <f t="shared" si="491"/>
        <v>200.15116005683564</v>
      </c>
      <c r="AY624" s="5">
        <v>0.21051</v>
      </c>
      <c r="AZ624" s="5">
        <v>200.62830974992983</v>
      </c>
      <c r="BA624" s="10">
        <f t="shared" si="492"/>
        <v>6.080466087121752</v>
      </c>
      <c r="BB624" s="10">
        <f t="shared" si="493"/>
        <v>39.397957887986323</v>
      </c>
      <c r="BC624" s="5">
        <f t="shared" si="494"/>
        <v>39.572111461812511</v>
      </c>
      <c r="BD624" s="5">
        <f t="shared" si="497"/>
        <v>39.572111461812511</v>
      </c>
      <c r="BE624" s="5">
        <f t="shared" si="495"/>
        <v>0.23782769923592881</v>
      </c>
    </row>
    <row r="625" spans="27:57">
      <c r="AG625" s="5">
        <v>64</v>
      </c>
      <c r="AH625" s="5">
        <v>27993600</v>
      </c>
      <c r="AI625" s="5">
        <v>774472352</v>
      </c>
      <c r="AJ625" s="10">
        <f t="shared" si="479"/>
        <v>1548944704</v>
      </c>
      <c r="AK625" s="5">
        <v>164838828.875</v>
      </c>
      <c r="AL625" s="10">
        <f t="shared" si="480"/>
        <v>1318710631</v>
      </c>
      <c r="AM625" s="5">
        <f t="shared" si="481"/>
        <v>9853.5402240000003</v>
      </c>
      <c r="AN625" s="5">
        <f t="shared" si="482"/>
        <v>13107200</v>
      </c>
      <c r="AO625" s="11">
        <f t="shared" si="483"/>
        <v>1.1745902911432584</v>
      </c>
      <c r="AP625" s="11">
        <f t="shared" si="461"/>
        <v>1.3333333333333333</v>
      </c>
      <c r="AQ625" s="6">
        <f t="shared" si="484"/>
        <v>0</v>
      </c>
      <c r="AR625" s="6">
        <f t="shared" si="485"/>
        <v>0.37373556812076975</v>
      </c>
      <c r="AS625" s="5">
        <f t="shared" si="486"/>
        <v>0.37373556812076975</v>
      </c>
      <c r="AT625" s="5">
        <f t="shared" si="487"/>
        <v>0.37373556812076975</v>
      </c>
      <c r="AU625" s="6">
        <f t="shared" si="488"/>
        <v>6.0600717264527759</v>
      </c>
      <c r="AV625" s="6">
        <f t="shared" si="489"/>
        <v>9.0168864257833814</v>
      </c>
      <c r="AW625" s="6">
        <f t="shared" si="490"/>
        <v>255.4402407335167</v>
      </c>
      <c r="AX625" s="5">
        <f t="shared" si="491"/>
        <v>270.51719888575286</v>
      </c>
      <c r="AY625" s="5">
        <v>0.28594199999999997</v>
      </c>
      <c r="AZ625" s="5">
        <v>270.73882128749995</v>
      </c>
      <c r="BA625" s="10">
        <f t="shared" si="492"/>
        <v>5.4169891236684373</v>
      </c>
      <c r="BB625" s="10">
        <f t="shared" si="493"/>
        <v>36.894492757272459</v>
      </c>
      <c r="BC625" s="5">
        <f t="shared" si="494"/>
        <v>30.70327832944086</v>
      </c>
      <c r="BD625" s="5">
        <f t="shared" si="497"/>
        <v>30.70327832944086</v>
      </c>
      <c r="BE625" s="5">
        <f t="shared" si="495"/>
        <v>8.1858375793008573E-2</v>
      </c>
    </row>
    <row r="626" spans="27:57">
      <c r="AA626" s="3">
        <f>AVERAGE(AA472:AA624)</f>
        <v>6.0771402248270592</v>
      </c>
      <c r="AB626" s="3">
        <f>AVERAGE(AB472:AB624)</f>
        <v>39.878684056327565</v>
      </c>
      <c r="AG626" s="5">
        <v>32</v>
      </c>
      <c r="AH626" s="5">
        <v>39459925</v>
      </c>
      <c r="AI626" s="5">
        <v>936364282</v>
      </c>
      <c r="AJ626" s="10">
        <f t="shared" si="479"/>
        <v>1872728564</v>
      </c>
      <c r="AK626" s="5">
        <v>194409891.71875</v>
      </c>
      <c r="AL626" s="10">
        <f t="shared" si="480"/>
        <v>1555279133.75</v>
      </c>
      <c r="AM626" s="5">
        <f t="shared" si="481"/>
        <v>12025.569884</v>
      </c>
      <c r="AN626" s="5">
        <f t="shared" si="482"/>
        <v>13107200</v>
      </c>
      <c r="AO626" s="11">
        <f t="shared" si="483"/>
        <v>1.2041109041851441</v>
      </c>
      <c r="AP626" s="11">
        <f t="shared" si="461"/>
        <v>1.3333333333333333</v>
      </c>
      <c r="AQ626" s="6">
        <f t="shared" si="484"/>
        <v>0</v>
      </c>
      <c r="AR626" s="6">
        <f t="shared" si="485"/>
        <v>0.44078140948757916</v>
      </c>
      <c r="AS626" s="5">
        <f t="shared" si="486"/>
        <v>0.44078140948757916</v>
      </c>
      <c r="AT626" s="5">
        <f t="shared" si="487"/>
        <v>0.44078140948757916</v>
      </c>
      <c r="AU626" s="6">
        <f t="shared" si="488"/>
        <v>7.3268396171338779</v>
      </c>
      <c r="AV626" s="6">
        <f t="shared" si="489"/>
        <v>10.634459888125761</v>
      </c>
      <c r="AW626" s="6">
        <f t="shared" si="490"/>
        <v>470.02140609276319</v>
      </c>
      <c r="AX626" s="5">
        <f t="shared" si="491"/>
        <v>487.98270559802285</v>
      </c>
      <c r="AY626" s="5">
        <v>0.526146</v>
      </c>
      <c r="AZ626" s="5">
        <v>490.30418284308263</v>
      </c>
      <c r="BA626" s="10">
        <f t="shared" si="492"/>
        <v>3.5593325122684578</v>
      </c>
      <c r="BB626" s="10">
        <f t="shared" si="493"/>
        <v>23.647871636389901</v>
      </c>
      <c r="BC626" s="5">
        <f t="shared" si="494"/>
        <v>16.224506223067522</v>
      </c>
      <c r="BD626" s="5">
        <f t="shared" si="497"/>
        <v>16.224506223067522</v>
      </c>
      <c r="BE626" s="5">
        <f t="shared" si="495"/>
        <v>0.47347694070208446</v>
      </c>
    </row>
    <row r="627" spans="27:57">
      <c r="AG627" s="5">
        <v>32</v>
      </c>
      <c r="AH627" s="5">
        <v>118142155</v>
      </c>
      <c r="AI627" s="5">
        <v>1019903190</v>
      </c>
      <c r="AJ627" s="10">
        <f t="shared" si="479"/>
        <v>2039806380</v>
      </c>
      <c r="AK627" s="5">
        <v>242944981.8125</v>
      </c>
      <c r="AL627" s="10">
        <f t="shared" si="480"/>
        <v>1943559854.5</v>
      </c>
      <c r="AM627" s="5">
        <f t="shared" si="481"/>
        <v>14601.68138</v>
      </c>
      <c r="AN627" s="5">
        <f t="shared" si="482"/>
        <v>13107200</v>
      </c>
      <c r="AO627" s="11">
        <f t="shared" si="483"/>
        <v>1.0495207416829262</v>
      </c>
      <c r="AP627" s="11">
        <f t="shared" si="461"/>
        <v>1.3333333333333333</v>
      </c>
      <c r="AQ627" s="6">
        <f t="shared" si="484"/>
        <v>0</v>
      </c>
      <c r="AR627" s="6">
        <f t="shared" si="485"/>
        <v>0.55082398618979367</v>
      </c>
      <c r="AS627" s="5">
        <f t="shared" si="486"/>
        <v>0.55082398618979367</v>
      </c>
      <c r="AT627" s="5">
        <f t="shared" si="487"/>
        <v>0.55082398618979367</v>
      </c>
      <c r="AU627" s="6">
        <f t="shared" si="488"/>
        <v>7.9805127574625079</v>
      </c>
      <c r="AV627" s="6">
        <f t="shared" si="489"/>
        <v>13.289388936259039</v>
      </c>
      <c r="AW627" s="6">
        <f t="shared" si="490"/>
        <v>459.2505400341779</v>
      </c>
      <c r="AX627" s="5">
        <f t="shared" si="491"/>
        <v>480.52044172789942</v>
      </c>
      <c r="AY627" s="5">
        <v>0.51408900000000002</v>
      </c>
      <c r="AZ627" s="5">
        <v>481.49942946421226</v>
      </c>
      <c r="BA627" s="10">
        <f t="shared" si="492"/>
        <v>3.9678078698435484</v>
      </c>
      <c r="BB627" s="10">
        <f t="shared" si="493"/>
        <v>30.244721898348338</v>
      </c>
      <c r="BC627" s="5">
        <f t="shared" si="494"/>
        <v>7.1456471913994752</v>
      </c>
      <c r="BD627" s="5">
        <f t="shared" si="497"/>
        <v>7.1456471913994752</v>
      </c>
      <c r="BE627" s="5">
        <f t="shared" si="495"/>
        <v>0.2033206430591617</v>
      </c>
    </row>
    <row r="629" spans="27:57">
      <c r="BA629" s="3">
        <f>AVERAGE(BA473:BA627)</f>
        <v>4.951193366139651</v>
      </c>
      <c r="BB629" s="3">
        <f>AVERAGE(BB473:BB627)</f>
        <v>31.561909474321283</v>
      </c>
    </row>
  </sheetData>
  <sortState ref="AG100:BE627">
    <sortCondition ref="AM100:AM627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2" sqref="H2"/>
    </sheetView>
  </sheetViews>
  <sheetFormatPr baseColWidth="10" defaultRowHeight="15" x14ac:dyDescent="0"/>
  <cols>
    <col min="1" max="1" width="12.83203125" customWidth="1"/>
    <col min="2" max="2" width="12.1640625" customWidth="1"/>
  </cols>
  <sheetData>
    <row r="1" spans="1:9">
      <c r="A1" t="s">
        <v>9</v>
      </c>
      <c r="B1" t="s">
        <v>10</v>
      </c>
      <c r="C1" t="s">
        <v>11</v>
      </c>
      <c r="D1" t="s">
        <v>12</v>
      </c>
      <c r="F1" t="s">
        <v>9</v>
      </c>
      <c r="G1" t="s">
        <v>10</v>
      </c>
      <c r="H1" t="s">
        <v>11</v>
      </c>
      <c r="I1" t="s">
        <v>12</v>
      </c>
    </row>
    <row r="2" spans="1:9">
      <c r="A2">
        <v>18522000000</v>
      </c>
      <c r="B2">
        <v>43926881824</v>
      </c>
      <c r="C2">
        <v>14.661481999999999</v>
      </c>
      <c r="D2">
        <v>13652.997599655899</v>
      </c>
      <c r="F2">
        <f>A2/1000000000</f>
        <v>18.521999999999998</v>
      </c>
      <c r="G2">
        <f>B2/1000000000</f>
        <v>43.926881823999999</v>
      </c>
      <c r="H2">
        <f>C2</f>
        <v>14.661481999999999</v>
      </c>
      <c r="I2">
        <f>D2/10</f>
        <v>1365.2997599655898</v>
      </c>
    </row>
    <row r="3" spans="1:9">
      <c r="A3">
        <v>21296000000</v>
      </c>
      <c r="B3">
        <v>33616562056</v>
      </c>
      <c r="C3">
        <v>11.275662000000001</v>
      </c>
      <c r="D3">
        <v>10750.717291328323</v>
      </c>
      <c r="F3">
        <f t="shared" ref="F3:F10" si="0">A3/1000000000</f>
        <v>21.295999999999999</v>
      </c>
      <c r="G3">
        <f t="shared" ref="G3:G10" si="1">B3/1000000000</f>
        <v>33.616562055999999</v>
      </c>
      <c r="H3">
        <f t="shared" ref="H3:H18" si="2">C3</f>
        <v>11.275662000000001</v>
      </c>
      <c r="I3">
        <f t="shared" ref="I3:I10" si="3">D3/10</f>
        <v>1075.0717291328324</v>
      </c>
    </row>
    <row r="4" spans="1:9">
      <c r="A4">
        <v>24334000000</v>
      </c>
      <c r="B4" s="1">
        <v>24664213276</v>
      </c>
      <c r="C4" s="5">
        <v>9.6614330000000006</v>
      </c>
      <c r="D4">
        <v>9369.771387318784</v>
      </c>
      <c r="F4">
        <f t="shared" si="0"/>
        <v>24.334</v>
      </c>
      <c r="G4">
        <f t="shared" si="1"/>
        <v>24.664213276000002</v>
      </c>
      <c r="H4">
        <f t="shared" si="2"/>
        <v>9.6614330000000006</v>
      </c>
      <c r="I4">
        <f t="shared" si="3"/>
        <v>936.97713873187843</v>
      </c>
    </row>
    <row r="5" spans="1:9">
      <c r="A5">
        <v>27648000000</v>
      </c>
      <c r="B5" s="1">
        <v>39574367992</v>
      </c>
      <c r="C5">
        <v>11.881363</v>
      </c>
      <c r="D5">
        <v>11490.598172443124</v>
      </c>
      <c r="F5">
        <f t="shared" si="0"/>
        <v>27.648</v>
      </c>
      <c r="G5">
        <f t="shared" si="1"/>
        <v>39.574367991999999</v>
      </c>
      <c r="H5">
        <f t="shared" si="2"/>
        <v>11.881363</v>
      </c>
      <c r="I5">
        <f t="shared" si="3"/>
        <v>1149.0598172443124</v>
      </c>
    </row>
    <row r="6" spans="1:9">
      <c r="A6">
        <v>35152000000</v>
      </c>
      <c r="B6" s="1">
        <v>42801817040</v>
      </c>
      <c r="C6">
        <v>10.436349999999999</v>
      </c>
      <c r="D6">
        <v>10439.944742731393</v>
      </c>
      <c r="F6">
        <f t="shared" si="0"/>
        <v>35.152000000000001</v>
      </c>
      <c r="G6">
        <f t="shared" si="1"/>
        <v>42.801817040000003</v>
      </c>
      <c r="H6">
        <f t="shared" si="2"/>
        <v>10.436349999999999</v>
      </c>
      <c r="I6">
        <f t="shared" si="3"/>
        <v>1043.9944742731393</v>
      </c>
    </row>
    <row r="7" spans="1:9">
      <c r="A7">
        <v>39366000000</v>
      </c>
      <c r="B7" s="1">
        <v>78938005000</v>
      </c>
      <c r="C7">
        <v>14.133606</v>
      </c>
      <c r="D7">
        <v>14073.30261439529</v>
      </c>
      <c r="F7">
        <f t="shared" si="0"/>
        <v>39.366</v>
      </c>
      <c r="G7">
        <f t="shared" si="1"/>
        <v>78.938005000000004</v>
      </c>
      <c r="H7">
        <f t="shared" si="2"/>
        <v>14.133606</v>
      </c>
      <c r="I7">
        <f t="shared" si="3"/>
        <v>1407.3302614395291</v>
      </c>
    </row>
    <row r="8" spans="1:9">
      <c r="A8">
        <v>43904000000</v>
      </c>
      <c r="B8" s="1">
        <v>58636524392</v>
      </c>
      <c r="C8">
        <v>14.348864000000001</v>
      </c>
      <c r="D8">
        <v>14372.420051781162</v>
      </c>
      <c r="F8">
        <f t="shared" si="0"/>
        <v>43.904000000000003</v>
      </c>
      <c r="G8">
        <f t="shared" si="1"/>
        <v>58.636524391999998</v>
      </c>
      <c r="H8">
        <f t="shared" si="2"/>
        <v>14.348864000000001</v>
      </c>
      <c r="I8">
        <f t="shared" si="3"/>
        <v>1437.2420051781162</v>
      </c>
    </row>
    <row r="9" spans="1:9">
      <c r="A9">
        <v>48778000000</v>
      </c>
      <c r="B9" s="1">
        <v>89012646008</v>
      </c>
      <c r="C9">
        <v>17.957846</v>
      </c>
      <c r="D9">
        <v>17831.467658775</v>
      </c>
      <c r="F9">
        <f t="shared" si="0"/>
        <v>48.777999999999999</v>
      </c>
      <c r="G9">
        <f t="shared" si="1"/>
        <v>89.012646008000004</v>
      </c>
      <c r="H9">
        <f t="shared" si="2"/>
        <v>17.957846</v>
      </c>
      <c r="I9">
        <f t="shared" si="3"/>
        <v>1783.1467658775</v>
      </c>
    </row>
    <row r="10" spans="1:9">
      <c r="A10">
        <v>54000000000</v>
      </c>
      <c r="B10" s="1">
        <v>71057934104</v>
      </c>
      <c r="C10">
        <v>17.459969000000001</v>
      </c>
      <c r="D10">
        <v>17386.637130200001</v>
      </c>
      <c r="F10">
        <f t="shared" si="0"/>
        <v>54</v>
      </c>
      <c r="G10">
        <f t="shared" si="1"/>
        <v>71.057934103999997</v>
      </c>
      <c r="H10">
        <f t="shared" si="2"/>
        <v>17.459969000000001</v>
      </c>
      <c r="I10">
        <f t="shared" si="3"/>
        <v>1738.6637130200002</v>
      </c>
    </row>
    <row r="11" spans="1:9">
      <c r="A11">
        <v>59582000000</v>
      </c>
      <c r="B11">
        <v>109797435920</v>
      </c>
      <c r="C11">
        <v>21.937714</v>
      </c>
      <c r="D11">
        <v>21854.460375369999</v>
      </c>
      <c r="F11">
        <f>A11/1000000000</f>
        <v>59.582000000000001</v>
      </c>
      <c r="G11">
        <f>B11/1000000000</f>
        <v>109.79743592</v>
      </c>
      <c r="H11">
        <f t="shared" si="2"/>
        <v>21.937714</v>
      </c>
      <c r="I11">
        <f>D11/10</f>
        <v>2185.4460375369999</v>
      </c>
    </row>
    <row r="12" spans="1:9">
      <c r="A12">
        <v>65536000000</v>
      </c>
      <c r="B12">
        <v>74482285128</v>
      </c>
      <c r="C12">
        <v>29.208119</v>
      </c>
      <c r="D12">
        <v>27381.746136741032</v>
      </c>
      <c r="F12">
        <f t="shared" ref="F12:F18" si="4">A12/1000000000</f>
        <v>65.536000000000001</v>
      </c>
      <c r="G12">
        <f t="shared" ref="G12:G18" si="5">B12/1000000000</f>
        <v>74.482285128000001</v>
      </c>
      <c r="H12">
        <f t="shared" si="2"/>
        <v>29.208119</v>
      </c>
      <c r="I12">
        <f t="shared" ref="I12:I18" si="6">D12/10</f>
        <v>2738.1746136741031</v>
      </c>
    </row>
    <row r="13" spans="1:9">
      <c r="A13">
        <v>71874000000</v>
      </c>
      <c r="B13">
        <v>122219804760</v>
      </c>
      <c r="C13">
        <v>26.495597</v>
      </c>
      <c r="D13">
        <v>26290.309114444</v>
      </c>
      <c r="F13">
        <f t="shared" si="4"/>
        <v>71.873999999999995</v>
      </c>
      <c r="G13">
        <f t="shared" si="5"/>
        <v>122.21980476</v>
      </c>
      <c r="H13">
        <f t="shared" si="2"/>
        <v>26.495597</v>
      </c>
      <c r="I13">
        <f t="shared" si="6"/>
        <v>2629.0309114443999</v>
      </c>
    </row>
    <row r="14" spans="1:9">
      <c r="A14">
        <v>78608000000</v>
      </c>
      <c r="B14">
        <v>103362816136</v>
      </c>
      <c r="C14">
        <v>27.780076000000001</v>
      </c>
      <c r="D14">
        <v>27557.057549871999</v>
      </c>
      <c r="F14">
        <f t="shared" si="4"/>
        <v>78.608000000000004</v>
      </c>
      <c r="G14">
        <f t="shared" si="5"/>
        <v>103.36281613600001</v>
      </c>
      <c r="H14">
        <f t="shared" si="2"/>
        <v>27.780076000000001</v>
      </c>
      <c r="I14">
        <f t="shared" si="6"/>
        <v>2755.7057549871997</v>
      </c>
    </row>
    <row r="15" spans="1:9">
      <c r="A15">
        <v>85750000000</v>
      </c>
      <c r="B15">
        <v>139224416336</v>
      </c>
      <c r="C15" s="5">
        <v>31.602649</v>
      </c>
      <c r="D15">
        <v>31356.042995647203</v>
      </c>
      <c r="F15">
        <f t="shared" si="4"/>
        <v>85.75</v>
      </c>
      <c r="G15">
        <f t="shared" si="5"/>
        <v>139.22441633599999</v>
      </c>
      <c r="H15">
        <f t="shared" si="2"/>
        <v>31.602649</v>
      </c>
      <c r="I15">
        <f t="shared" si="6"/>
        <v>3135.6042995647203</v>
      </c>
    </row>
    <row r="16" spans="1:9">
      <c r="A16">
        <v>93312000000</v>
      </c>
      <c r="B16">
        <v>119970121080</v>
      </c>
      <c r="C16">
        <v>32.501251000000003</v>
      </c>
      <c r="D16">
        <v>32401.688834447505</v>
      </c>
      <c r="F16">
        <f t="shared" si="4"/>
        <v>93.311999999999998</v>
      </c>
      <c r="G16">
        <f t="shared" si="5"/>
        <v>119.97012108</v>
      </c>
      <c r="H16">
        <f t="shared" si="2"/>
        <v>32.501251000000003</v>
      </c>
      <c r="I16">
        <f t="shared" si="6"/>
        <v>3240.1688834447505</v>
      </c>
    </row>
    <row r="17" spans="1:9">
      <c r="A17">
        <v>101306000000</v>
      </c>
      <c r="B17">
        <v>157089586664</v>
      </c>
      <c r="C17">
        <v>37.232931999999998</v>
      </c>
      <c r="D17">
        <v>36963.259192508965</v>
      </c>
      <c r="F17">
        <f t="shared" si="4"/>
        <v>101.306</v>
      </c>
      <c r="G17">
        <f t="shared" si="5"/>
        <v>157.089586664</v>
      </c>
      <c r="H17">
        <f t="shared" si="2"/>
        <v>37.232931999999998</v>
      </c>
      <c r="I17">
        <f t="shared" si="6"/>
        <v>3696.3259192508967</v>
      </c>
    </row>
    <row r="18" spans="1:9">
      <c r="A18">
        <v>109744000000</v>
      </c>
      <c r="B18">
        <v>128786056064</v>
      </c>
      <c r="C18">
        <v>41.397246000000003</v>
      </c>
      <c r="D18">
        <v>41369.966276352789</v>
      </c>
      <c r="F18">
        <f t="shared" si="4"/>
        <v>109.744</v>
      </c>
      <c r="G18">
        <f t="shared" si="5"/>
        <v>128.78605606400001</v>
      </c>
      <c r="H18">
        <f t="shared" si="2"/>
        <v>41.397246000000003</v>
      </c>
      <c r="I18">
        <f t="shared" si="6"/>
        <v>4136.9966276352789</v>
      </c>
    </row>
    <row r="19" spans="1:9">
      <c r="A19">
        <v>118638000000</v>
      </c>
      <c r="B19">
        <v>313302934040</v>
      </c>
      <c r="C19">
        <v>103.317882</v>
      </c>
      <c r="D19">
        <v>96108.826137437514</v>
      </c>
      <c r="F19">
        <f t="shared" ref="F19:F20" si="7">A19/1000000000</f>
        <v>118.63800000000001</v>
      </c>
      <c r="G19">
        <f t="shared" ref="G19:G20" si="8">B19/1000000000</f>
        <v>313.30293404000003</v>
      </c>
      <c r="H19">
        <f t="shared" ref="H19:H20" si="9">C19</f>
        <v>103.317882</v>
      </c>
      <c r="I19">
        <f t="shared" ref="I19:I20" si="10">D19/10</f>
        <v>9610.8826137437518</v>
      </c>
    </row>
    <row r="20" spans="1:9">
      <c r="A20">
        <v>128000000000</v>
      </c>
      <c r="B20">
        <v>197127618600</v>
      </c>
      <c r="C20">
        <v>55.372790000000002</v>
      </c>
      <c r="D20">
        <v>54677.451316707746</v>
      </c>
      <c r="F20">
        <f t="shared" si="7"/>
        <v>128</v>
      </c>
      <c r="G20">
        <f t="shared" si="8"/>
        <v>197.12761860000001</v>
      </c>
      <c r="H20">
        <f t="shared" si="9"/>
        <v>55.372790000000002</v>
      </c>
      <c r="I20">
        <f t="shared" si="10"/>
        <v>5467.7451316707748</v>
      </c>
    </row>
    <row r="23" spans="1:9">
      <c r="F23" t="s">
        <v>19</v>
      </c>
      <c r="G23" t="s">
        <v>20</v>
      </c>
      <c r="H23" t="s">
        <v>21</v>
      </c>
      <c r="I23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G2" sqref="G2:J13"/>
    </sheetView>
  </sheetViews>
  <sheetFormatPr baseColWidth="10" defaultRowHeight="15" x14ac:dyDescent="0"/>
  <cols>
    <col min="1" max="1" width="13.33203125" customWidth="1"/>
    <col min="2" max="2" width="12.5" customWidth="1"/>
    <col min="7" max="7" width="13" customWidth="1"/>
  </cols>
  <sheetData>
    <row r="1" spans="1:14">
      <c r="A1" t="s">
        <v>9</v>
      </c>
      <c r="B1" t="s">
        <v>10</v>
      </c>
      <c r="C1" t="s">
        <v>11</v>
      </c>
      <c r="D1" t="s">
        <v>12</v>
      </c>
      <c r="G1" t="s">
        <v>9</v>
      </c>
      <c r="H1" t="s">
        <v>10</v>
      </c>
      <c r="I1" t="s">
        <v>11</v>
      </c>
      <c r="J1" t="s">
        <v>12</v>
      </c>
    </row>
    <row r="2" spans="1:14">
      <c r="A2" s="1">
        <v>54000000000</v>
      </c>
      <c r="B2" s="1">
        <v>163064513.75</v>
      </c>
      <c r="C2" s="1">
        <v>0.23175599999999999</v>
      </c>
      <c r="D2" s="1">
        <v>245.34938076833939</v>
      </c>
      <c r="G2">
        <f>A2/1000000000</f>
        <v>54</v>
      </c>
      <c r="H2">
        <f>B2/1000000000</f>
        <v>0.16306451375</v>
      </c>
      <c r="I2" s="1">
        <f>C2</f>
        <v>0.23175599999999999</v>
      </c>
      <c r="J2">
        <f>D2/10</f>
        <v>24.534938076833939</v>
      </c>
      <c r="N2" s="1"/>
    </row>
    <row r="3" spans="1:14">
      <c r="A3" s="1">
        <v>128000000000</v>
      </c>
      <c r="B3" s="1">
        <v>400351725</v>
      </c>
      <c r="C3" s="1">
        <v>0.51049500000000003</v>
      </c>
      <c r="D3" s="1">
        <v>551.29813607215783</v>
      </c>
      <c r="G3">
        <f t="shared" ref="G3:G13" si="0">A3/1000000000</f>
        <v>128</v>
      </c>
      <c r="H3">
        <f t="shared" ref="H3:H13" si="1">B3/1000000000</f>
        <v>0.40035172499999999</v>
      </c>
      <c r="I3" s="1">
        <f t="shared" ref="I3:I13" si="2">C3</f>
        <v>0.51049500000000003</v>
      </c>
      <c r="J3">
        <f t="shared" ref="J3:J13" si="3">D3/10</f>
        <v>55.12981360721578</v>
      </c>
      <c r="N3" s="1"/>
    </row>
    <row r="4" spans="1:14">
      <c r="A4" s="1">
        <v>250000000000</v>
      </c>
      <c r="B4" s="1">
        <v>901730247.5</v>
      </c>
      <c r="C4" s="1">
        <v>0.96716500000000005</v>
      </c>
      <c r="D4" s="1">
        <v>1055.2530065370961</v>
      </c>
      <c r="G4">
        <f t="shared" si="0"/>
        <v>250</v>
      </c>
      <c r="H4">
        <f t="shared" si="1"/>
        <v>0.90173024749999997</v>
      </c>
      <c r="I4" s="1">
        <f t="shared" si="2"/>
        <v>0.96716500000000005</v>
      </c>
      <c r="J4">
        <f t="shared" si="3"/>
        <v>105.52530065370961</v>
      </c>
    </row>
    <row r="5" spans="1:14">
      <c r="A5" s="1">
        <v>432000000000</v>
      </c>
      <c r="B5" s="1">
        <v>1442185568</v>
      </c>
      <c r="C5" s="1">
        <v>1.718796</v>
      </c>
      <c r="D5" s="1">
        <v>1862.5446387942704</v>
      </c>
      <c r="G5">
        <f t="shared" si="0"/>
        <v>432</v>
      </c>
      <c r="H5">
        <f t="shared" si="1"/>
        <v>1.442185568</v>
      </c>
      <c r="I5" s="1">
        <f t="shared" si="2"/>
        <v>1.718796</v>
      </c>
      <c r="J5">
        <f t="shared" si="3"/>
        <v>186.25446387942705</v>
      </c>
    </row>
    <row r="6" spans="1:14">
      <c r="A6" s="1">
        <v>686000000000</v>
      </c>
      <c r="B6" s="1">
        <v>2138379730</v>
      </c>
      <c r="C6" s="1">
        <v>2.6477909999999998</v>
      </c>
      <c r="D6" s="1">
        <v>2881.19377665</v>
      </c>
      <c r="G6">
        <f t="shared" si="0"/>
        <v>686</v>
      </c>
      <c r="H6">
        <f t="shared" si="1"/>
        <v>2.13837973</v>
      </c>
      <c r="I6" s="1">
        <f t="shared" si="2"/>
        <v>2.6477909999999998</v>
      </c>
      <c r="J6">
        <f t="shared" si="3"/>
        <v>288.119377665</v>
      </c>
    </row>
    <row r="7" spans="1:14">
      <c r="A7" s="1">
        <v>1024000000000</v>
      </c>
      <c r="B7" s="1">
        <v>3060759426</v>
      </c>
      <c r="C7" s="1">
        <v>3.883356</v>
      </c>
      <c r="D7" s="1">
        <v>4238.4889062000002</v>
      </c>
      <c r="G7">
        <f t="shared" si="0"/>
        <v>1024</v>
      </c>
      <c r="H7">
        <f t="shared" si="1"/>
        <v>3.0607594260000002</v>
      </c>
      <c r="I7" s="1">
        <f t="shared" si="2"/>
        <v>3.883356</v>
      </c>
      <c r="J7">
        <f t="shared" si="3"/>
        <v>423.84889062000002</v>
      </c>
    </row>
    <row r="8" spans="1:14">
      <c r="A8" s="1">
        <v>1458000000000</v>
      </c>
      <c r="B8" s="1">
        <v>4770985668</v>
      </c>
      <c r="C8" s="1">
        <v>5.7350979999999998</v>
      </c>
      <c r="D8" s="1">
        <v>6225.1047731199997</v>
      </c>
      <c r="G8">
        <f t="shared" si="0"/>
        <v>1458</v>
      </c>
      <c r="H8">
        <f t="shared" si="1"/>
        <v>4.7709856679999998</v>
      </c>
      <c r="I8" s="1">
        <f t="shared" si="2"/>
        <v>5.7350979999999998</v>
      </c>
      <c r="J8">
        <f t="shared" si="3"/>
        <v>622.51047731199992</v>
      </c>
    </row>
    <row r="9" spans="1:14">
      <c r="A9" s="1">
        <v>2000000000000</v>
      </c>
      <c r="B9" s="1">
        <v>6296801224</v>
      </c>
      <c r="C9" s="1">
        <v>8.0018600000000006</v>
      </c>
      <c r="D9" s="1">
        <v>8721.9702438342811</v>
      </c>
      <c r="G9">
        <f t="shared" si="0"/>
        <v>2000</v>
      </c>
      <c r="H9">
        <f t="shared" si="1"/>
        <v>6.2968012240000002</v>
      </c>
      <c r="I9" s="1">
        <f t="shared" si="2"/>
        <v>8.0018600000000006</v>
      </c>
      <c r="J9">
        <f t="shared" si="3"/>
        <v>872.19702438342813</v>
      </c>
    </row>
    <row r="10" spans="1:14">
      <c r="A10" s="1">
        <v>2662000000000</v>
      </c>
      <c r="B10" s="1">
        <v>7920271848</v>
      </c>
      <c r="C10" s="1">
        <v>10.562003000000001</v>
      </c>
      <c r="D10" s="1">
        <v>11499.019434529508</v>
      </c>
      <c r="G10">
        <f t="shared" si="0"/>
        <v>2662</v>
      </c>
      <c r="H10">
        <f t="shared" si="1"/>
        <v>7.9202718479999996</v>
      </c>
      <c r="I10" s="1">
        <f t="shared" si="2"/>
        <v>10.562003000000001</v>
      </c>
      <c r="J10">
        <f t="shared" si="3"/>
        <v>1149.9019434529507</v>
      </c>
    </row>
    <row r="11" spans="1:14">
      <c r="A11" s="1">
        <v>4394000000000</v>
      </c>
      <c r="B11" s="1">
        <v>13619341524</v>
      </c>
      <c r="C11" s="1">
        <v>16.808149</v>
      </c>
      <c r="D11" s="1">
        <v>18485.439610682704</v>
      </c>
      <c r="G11">
        <f t="shared" si="0"/>
        <v>4394</v>
      </c>
      <c r="H11">
        <f t="shared" si="1"/>
        <v>13.619341523999999</v>
      </c>
      <c r="I11" s="1">
        <f t="shared" si="2"/>
        <v>16.808149</v>
      </c>
      <c r="J11">
        <f t="shared" si="3"/>
        <v>1848.5439610682704</v>
      </c>
    </row>
    <row r="12" spans="1:14">
      <c r="A12" s="1">
        <v>5488000000000</v>
      </c>
      <c r="B12" s="1">
        <v>16550792368</v>
      </c>
      <c r="C12" s="1">
        <v>21.242926000000001</v>
      </c>
      <c r="D12" s="1">
        <v>23315.120323985</v>
      </c>
      <c r="G12">
        <f t="shared" si="0"/>
        <v>5488</v>
      </c>
      <c r="H12">
        <f t="shared" si="1"/>
        <v>16.550792368</v>
      </c>
      <c r="I12" s="1">
        <f t="shared" si="2"/>
        <v>21.242926000000001</v>
      </c>
      <c r="J12">
        <f t="shared" si="3"/>
        <v>2331.5120323985002</v>
      </c>
    </row>
    <row r="13" spans="1:14">
      <c r="A13" s="1">
        <v>6750000000000</v>
      </c>
      <c r="B13" s="1">
        <v>19887263864</v>
      </c>
      <c r="C13" s="1">
        <v>25.406779</v>
      </c>
      <c r="D13" s="1">
        <v>27946.419888524098</v>
      </c>
      <c r="G13">
        <f t="shared" si="0"/>
        <v>6750</v>
      </c>
      <c r="H13">
        <f t="shared" si="1"/>
        <v>19.887263864000001</v>
      </c>
      <c r="I13" s="1">
        <f t="shared" si="2"/>
        <v>25.406779</v>
      </c>
      <c r="J13">
        <f t="shared" si="3"/>
        <v>2794.6419888524097</v>
      </c>
    </row>
    <row r="14" spans="1:14">
      <c r="A14" s="1"/>
      <c r="B14" s="1"/>
      <c r="C14" s="1"/>
      <c r="D14" s="1"/>
      <c r="I14" s="1"/>
    </row>
    <row r="15" spans="1:14">
      <c r="A15" s="1"/>
      <c r="B15" s="1"/>
      <c r="C15" s="1"/>
      <c r="D15" s="1"/>
      <c r="I15" s="1"/>
    </row>
    <row r="16" spans="1:14">
      <c r="A16" s="1"/>
      <c r="B16" s="1"/>
      <c r="C16" s="1"/>
      <c r="D16" s="1"/>
      <c r="I16" s="1"/>
    </row>
    <row r="17" spans="1:10">
      <c r="A17" s="1"/>
      <c r="B17" s="1"/>
      <c r="C17" s="1"/>
      <c r="D17" s="1"/>
      <c r="I17" s="1"/>
    </row>
    <row r="20" spans="1:10">
      <c r="G20" t="s">
        <v>22</v>
      </c>
      <c r="H20" t="s">
        <v>51</v>
      </c>
      <c r="I20" t="s">
        <v>23</v>
      </c>
      <c r="J20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" sqref="G2:J22"/>
    </sheetView>
  </sheetViews>
  <sheetFormatPr baseColWidth="10" defaultRowHeight="15" x14ac:dyDescent="0"/>
  <cols>
    <col min="1" max="1" width="13.1640625" customWidth="1"/>
    <col min="2" max="2" width="13.83203125" customWidth="1"/>
  </cols>
  <sheetData>
    <row r="1" spans="1:10">
      <c r="A1" s="2" t="s">
        <v>9</v>
      </c>
      <c r="B1" s="2" t="s">
        <v>10</v>
      </c>
      <c r="C1" s="2" t="s">
        <v>11</v>
      </c>
      <c r="D1" s="2" t="s">
        <v>12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>
      <c r="A2" s="3">
        <v>40500000</v>
      </c>
      <c r="B2" s="3">
        <v>18183523.187504001</v>
      </c>
      <c r="C2">
        <v>4.3509999999999998E-3</v>
      </c>
      <c r="D2">
        <v>4.2596289999999994</v>
      </c>
      <c r="G2" s="3">
        <f>A2/1000000000</f>
        <v>4.0500000000000001E-2</v>
      </c>
      <c r="H2" s="3">
        <f>B2/1000000000</f>
        <v>1.8183523187504002E-2</v>
      </c>
      <c r="I2">
        <f>C2</f>
        <v>4.3509999999999998E-3</v>
      </c>
      <c r="J2">
        <f>D2/10</f>
        <v>0.42596289999999992</v>
      </c>
    </row>
    <row r="3" spans="1:10">
      <c r="A3" s="3">
        <v>60500000</v>
      </c>
      <c r="B3" s="3">
        <v>30453432.628904</v>
      </c>
      <c r="C3">
        <v>7.6519999999999999E-3</v>
      </c>
      <c r="D3">
        <v>7.3703517428582357</v>
      </c>
      <c r="G3" s="3">
        <f t="shared" ref="G3:G22" si="0">A3/1000000000</f>
        <v>6.0499999999999998E-2</v>
      </c>
      <c r="H3" s="3">
        <f t="shared" ref="H3:H22" si="1">B3/1000000000</f>
        <v>3.0453432628904001E-2</v>
      </c>
      <c r="I3">
        <f t="shared" ref="I3:I22" si="2">C3</f>
        <v>7.6519999999999999E-3</v>
      </c>
      <c r="J3">
        <f t="shared" ref="J3:J22" si="3">D3/10</f>
        <v>0.73703517428582355</v>
      </c>
    </row>
    <row r="4" spans="1:10">
      <c r="A4" s="3">
        <v>84500000</v>
      </c>
      <c r="B4" s="3">
        <v>42589690.050783999</v>
      </c>
      <c r="C4">
        <v>8.5819999999999994E-3</v>
      </c>
      <c r="D4">
        <v>8.5950875499999988</v>
      </c>
      <c r="G4" s="3">
        <f t="shared" si="0"/>
        <v>8.4500000000000006E-2</v>
      </c>
      <c r="H4" s="3">
        <f t="shared" si="1"/>
        <v>4.2589690050784001E-2</v>
      </c>
      <c r="I4">
        <f t="shared" si="2"/>
        <v>8.5819999999999994E-3</v>
      </c>
      <c r="J4">
        <f t="shared" si="3"/>
        <v>0.8595087549999999</v>
      </c>
    </row>
    <row r="5" spans="1:10">
      <c r="A5" s="3">
        <v>112500000</v>
      </c>
      <c r="B5" s="3">
        <v>56661937.156248003</v>
      </c>
      <c r="C5">
        <v>1.222E-2</v>
      </c>
      <c r="D5">
        <v>12.0656614</v>
      </c>
      <c r="G5" s="3">
        <f t="shared" si="0"/>
        <v>0.1125</v>
      </c>
      <c r="H5" s="3">
        <f t="shared" si="1"/>
        <v>5.6661937156248003E-2</v>
      </c>
      <c r="I5">
        <f t="shared" si="2"/>
        <v>1.222E-2</v>
      </c>
      <c r="J5">
        <f t="shared" si="3"/>
        <v>1.2065661400000001</v>
      </c>
    </row>
    <row r="6" spans="1:10">
      <c r="A6" s="3">
        <v>144500000</v>
      </c>
      <c r="B6" s="3">
        <v>72738430.429688007</v>
      </c>
      <c r="C6">
        <v>1.5720000000000001E-2</v>
      </c>
      <c r="D6">
        <v>15.559992857136121</v>
      </c>
      <c r="G6" s="3">
        <f t="shared" si="0"/>
        <v>0.14449999999999999</v>
      </c>
      <c r="H6" s="3">
        <f t="shared" si="1"/>
        <v>7.2738430429688E-2</v>
      </c>
      <c r="I6">
        <f t="shared" si="2"/>
        <v>1.5720000000000001E-2</v>
      </c>
      <c r="J6">
        <f t="shared" si="3"/>
        <v>1.5559992857136122</v>
      </c>
    </row>
    <row r="7" spans="1:10">
      <c r="A7" s="3">
        <v>180500000</v>
      </c>
      <c r="B7" s="3">
        <v>90888806.906248003</v>
      </c>
      <c r="C7">
        <v>1.8356999999999998E-2</v>
      </c>
      <c r="D7">
        <v>18.40721179416084</v>
      </c>
      <c r="G7" s="3">
        <f t="shared" si="0"/>
        <v>0.18049999999999999</v>
      </c>
      <c r="H7" s="3">
        <f t="shared" si="1"/>
        <v>9.088880690624801E-2</v>
      </c>
      <c r="I7">
        <f t="shared" si="2"/>
        <v>1.8356999999999998E-2</v>
      </c>
      <c r="J7">
        <f t="shared" si="3"/>
        <v>1.840721179416084</v>
      </c>
    </row>
    <row r="8" spans="1:10">
      <c r="A8" s="3">
        <v>220500000</v>
      </c>
      <c r="B8" s="3">
        <v>111361454.953128</v>
      </c>
      <c r="C8">
        <v>2.5419000000000001E-2</v>
      </c>
      <c r="D8">
        <v>24.944357945447614</v>
      </c>
      <c r="G8" s="3">
        <f t="shared" si="0"/>
        <v>0.2205</v>
      </c>
      <c r="H8" s="3">
        <f t="shared" si="1"/>
        <v>0.11136145495312799</v>
      </c>
      <c r="I8">
        <f t="shared" si="2"/>
        <v>2.5419000000000001E-2</v>
      </c>
      <c r="J8">
        <f t="shared" si="3"/>
        <v>2.4944357945447613</v>
      </c>
    </row>
    <row r="9" spans="1:10">
      <c r="A9" s="3">
        <v>264500000</v>
      </c>
      <c r="B9" s="3">
        <v>133008789.609376</v>
      </c>
      <c r="C9">
        <v>2.8577999999999999E-2</v>
      </c>
      <c r="D9">
        <v>28.366046499990475</v>
      </c>
      <c r="G9" s="3">
        <f t="shared" si="0"/>
        <v>0.26450000000000001</v>
      </c>
      <c r="H9" s="3">
        <f t="shared" si="1"/>
        <v>0.13300878960937601</v>
      </c>
      <c r="I9">
        <f t="shared" si="2"/>
        <v>2.8577999999999999E-2</v>
      </c>
      <c r="J9">
        <f t="shared" si="3"/>
        <v>2.8366046499990474</v>
      </c>
    </row>
    <row r="10" spans="1:10">
      <c r="A10" s="3">
        <v>312500000</v>
      </c>
      <c r="B10" s="3">
        <v>157108816.04687199</v>
      </c>
      <c r="C10">
        <v>3.2919999999999998E-2</v>
      </c>
      <c r="D10">
        <v>32.784087428557321</v>
      </c>
      <c r="G10" s="3">
        <f t="shared" si="0"/>
        <v>0.3125</v>
      </c>
      <c r="H10" s="3">
        <f t="shared" si="1"/>
        <v>0.15710881604687199</v>
      </c>
      <c r="I10">
        <f t="shared" si="2"/>
        <v>3.2919999999999998E-2</v>
      </c>
      <c r="J10">
        <f t="shared" si="3"/>
        <v>3.2784087428557322</v>
      </c>
    </row>
    <row r="11" spans="1:10">
      <c r="A11" s="3">
        <v>364500000</v>
      </c>
      <c r="B11" s="3">
        <v>183298601.875</v>
      </c>
      <c r="C11">
        <v>4.4229999999999998E-2</v>
      </c>
      <c r="D11">
        <v>42.970329599999999</v>
      </c>
      <c r="G11" s="3">
        <f t="shared" si="0"/>
        <v>0.36449999999999999</v>
      </c>
      <c r="H11" s="3">
        <f t="shared" si="1"/>
        <v>0.18329860187499999</v>
      </c>
      <c r="I11">
        <f t="shared" si="2"/>
        <v>4.4229999999999998E-2</v>
      </c>
      <c r="J11">
        <f t="shared" si="3"/>
        <v>4.2970329600000001</v>
      </c>
    </row>
    <row r="12" spans="1:10">
      <c r="A12" s="3">
        <v>420500000</v>
      </c>
      <c r="B12" s="3">
        <v>211416807.281248</v>
      </c>
      <c r="C12">
        <v>4.3836E-2</v>
      </c>
      <c r="D12">
        <v>43.760163720000001</v>
      </c>
      <c r="G12" s="3">
        <f t="shared" si="0"/>
        <v>0.42049999999999998</v>
      </c>
      <c r="H12" s="3">
        <f t="shared" si="1"/>
        <v>0.21141680728124801</v>
      </c>
      <c r="I12">
        <f t="shared" si="2"/>
        <v>4.3836E-2</v>
      </c>
      <c r="J12">
        <f t="shared" si="3"/>
        <v>4.3760163720000005</v>
      </c>
    </row>
    <row r="13" spans="1:10">
      <c r="A13" s="3">
        <v>480500000</v>
      </c>
      <c r="B13" s="3">
        <v>241832988.25</v>
      </c>
      <c r="C13">
        <v>6.0847999999999999E-2</v>
      </c>
      <c r="D13">
        <v>58.836739569221407</v>
      </c>
      <c r="G13" s="3">
        <f t="shared" si="0"/>
        <v>0.48049999999999998</v>
      </c>
      <c r="H13" s="3">
        <f t="shared" si="1"/>
        <v>0.24183298824999999</v>
      </c>
      <c r="I13">
        <f t="shared" si="2"/>
        <v>6.0847999999999999E-2</v>
      </c>
      <c r="J13">
        <f t="shared" si="3"/>
        <v>5.8836739569221406</v>
      </c>
    </row>
    <row r="14" spans="1:10">
      <c r="A14" s="3">
        <v>544500000</v>
      </c>
      <c r="B14" s="3">
        <v>274452327.81249601</v>
      </c>
      <c r="C14">
        <v>7.3862999999999998E-2</v>
      </c>
      <c r="D14">
        <v>70.638662805917107</v>
      </c>
      <c r="G14" s="3">
        <f t="shared" si="0"/>
        <v>0.54449999999999998</v>
      </c>
      <c r="H14" s="3">
        <f t="shared" si="1"/>
        <v>0.27445232781249601</v>
      </c>
      <c r="I14">
        <f t="shared" si="2"/>
        <v>7.3862999999999998E-2</v>
      </c>
      <c r="J14">
        <f t="shared" si="3"/>
        <v>7.0638662805917107</v>
      </c>
    </row>
    <row r="15" spans="1:10">
      <c r="A15" s="3">
        <v>612500000</v>
      </c>
      <c r="B15" s="3">
        <v>316491818.5</v>
      </c>
      <c r="C15">
        <v>8.5943000000000006E-2</v>
      </c>
      <c r="D15">
        <v>81.9724334</v>
      </c>
      <c r="G15" s="3">
        <f t="shared" si="0"/>
        <v>0.61250000000000004</v>
      </c>
      <c r="H15" s="3">
        <f t="shared" si="1"/>
        <v>0.31649181850000002</v>
      </c>
      <c r="I15">
        <f t="shared" si="2"/>
        <v>8.5943000000000006E-2</v>
      </c>
      <c r="J15">
        <f t="shared" si="3"/>
        <v>8.19724334</v>
      </c>
    </row>
    <row r="16" spans="1:10">
      <c r="A16" s="3">
        <v>684500000</v>
      </c>
      <c r="B16" s="3">
        <v>430570737.75</v>
      </c>
      <c r="C16">
        <v>0.116892</v>
      </c>
      <c r="D16">
        <v>110.39460313841657</v>
      </c>
      <c r="G16" s="3">
        <f t="shared" si="0"/>
        <v>0.6845</v>
      </c>
      <c r="H16" s="3">
        <f t="shared" si="1"/>
        <v>0.43057073774999999</v>
      </c>
      <c r="I16">
        <f t="shared" si="2"/>
        <v>0.116892</v>
      </c>
      <c r="J16">
        <f t="shared" si="3"/>
        <v>11.039460313841657</v>
      </c>
    </row>
    <row r="17" spans="1:10">
      <c r="A17" s="3">
        <v>760500000</v>
      </c>
      <c r="B17" s="3">
        <v>479653074.25</v>
      </c>
      <c r="C17">
        <v>0.13186600000000001</v>
      </c>
      <c r="D17">
        <v>124.53073397328939</v>
      </c>
      <c r="G17" s="3">
        <f t="shared" si="0"/>
        <v>0.76049999999999995</v>
      </c>
      <c r="H17" s="3">
        <f t="shared" si="1"/>
        <v>0.47965307424999998</v>
      </c>
      <c r="I17">
        <f t="shared" si="2"/>
        <v>0.13186600000000001</v>
      </c>
      <c r="J17">
        <f t="shared" si="3"/>
        <v>12.453073397328939</v>
      </c>
    </row>
    <row r="18" spans="1:10">
      <c r="A18" s="3">
        <v>840500000</v>
      </c>
      <c r="B18" s="3">
        <v>540267699.31249595</v>
      </c>
      <c r="C18">
        <v>0.150251</v>
      </c>
      <c r="D18">
        <v>141.46048177215545</v>
      </c>
      <c r="G18" s="3">
        <f t="shared" si="0"/>
        <v>0.84050000000000002</v>
      </c>
      <c r="H18" s="3">
        <f t="shared" si="1"/>
        <v>0.54026769931249596</v>
      </c>
      <c r="I18">
        <f t="shared" si="2"/>
        <v>0.150251</v>
      </c>
      <c r="J18">
        <f t="shared" si="3"/>
        <v>14.146048177215544</v>
      </c>
    </row>
    <row r="19" spans="1:10">
      <c r="A19" s="3">
        <v>924500000</v>
      </c>
      <c r="B19" s="3">
        <v>633301891.375</v>
      </c>
      <c r="C19">
        <v>0.16914699999999999</v>
      </c>
      <c r="D19">
        <v>160.30437072218464</v>
      </c>
      <c r="G19" s="3">
        <f t="shared" si="0"/>
        <v>0.92449999999999999</v>
      </c>
      <c r="H19" s="3">
        <f t="shared" si="1"/>
        <v>0.63330189137500004</v>
      </c>
      <c r="I19">
        <f t="shared" si="2"/>
        <v>0.16914699999999999</v>
      </c>
      <c r="J19">
        <f t="shared" si="3"/>
        <v>16.030437072218465</v>
      </c>
    </row>
    <row r="20" spans="1:10">
      <c r="A20" s="3">
        <v>1012500000</v>
      </c>
      <c r="B20" s="3">
        <v>639176745.375</v>
      </c>
      <c r="C20">
        <v>0.178318</v>
      </c>
      <c r="D20">
        <v>167.78336882218258</v>
      </c>
      <c r="G20" s="3">
        <f t="shared" si="0"/>
        <v>1.0125</v>
      </c>
      <c r="H20" s="3">
        <f t="shared" si="1"/>
        <v>0.63917674537500002</v>
      </c>
      <c r="I20">
        <f t="shared" si="2"/>
        <v>0.178318</v>
      </c>
      <c r="J20">
        <f t="shared" si="3"/>
        <v>16.778336882218259</v>
      </c>
    </row>
    <row r="21" spans="1:10">
      <c r="A21" s="3">
        <v>1104500000</v>
      </c>
      <c r="B21" s="3">
        <v>754426551.375</v>
      </c>
      <c r="C21">
        <v>0.198964</v>
      </c>
      <c r="D21">
        <v>188.25792803638171</v>
      </c>
      <c r="G21" s="3">
        <f t="shared" si="0"/>
        <v>1.1045</v>
      </c>
      <c r="H21" s="3">
        <f t="shared" si="1"/>
        <v>0.75442655137500003</v>
      </c>
      <c r="I21">
        <f t="shared" si="2"/>
        <v>0.198964</v>
      </c>
      <c r="J21">
        <f t="shared" si="3"/>
        <v>18.825792803638173</v>
      </c>
    </row>
    <row r="22" spans="1:10">
      <c r="A22" s="3">
        <v>1200500000</v>
      </c>
      <c r="B22" s="3">
        <v>820707394</v>
      </c>
      <c r="C22">
        <v>0.21956100000000001</v>
      </c>
      <c r="D22">
        <v>207.65347510007319</v>
      </c>
      <c r="G22" s="3">
        <f t="shared" si="0"/>
        <v>1.2004999999999999</v>
      </c>
      <c r="H22" s="3">
        <f t="shared" si="1"/>
        <v>0.82070739400000003</v>
      </c>
      <c r="I22">
        <f t="shared" si="2"/>
        <v>0.21956100000000001</v>
      </c>
      <c r="J22">
        <f t="shared" si="3"/>
        <v>20.76534751000732</v>
      </c>
    </row>
    <row r="23" spans="1:10">
      <c r="A23" s="3"/>
      <c r="B23" s="3"/>
      <c r="G23" s="3"/>
      <c r="H23" s="3"/>
    </row>
    <row r="24" spans="1:10">
      <c r="A24" s="3"/>
      <c r="B24" s="3"/>
      <c r="G24" s="3"/>
      <c r="H24" s="3"/>
    </row>
    <row r="26" spans="1:10">
      <c r="G26" t="s">
        <v>19</v>
      </c>
      <c r="H26" t="s">
        <v>20</v>
      </c>
      <c r="I26" t="s">
        <v>23</v>
      </c>
      <c r="J26" t="s">
        <v>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2" sqref="G2:J21"/>
    </sheetView>
  </sheetViews>
  <sheetFormatPr baseColWidth="10" defaultRowHeight="15" x14ac:dyDescent="0"/>
  <sheetData>
    <row r="1" spans="1:10">
      <c r="A1" s="2" t="s">
        <v>9</v>
      </c>
      <c r="B1" s="2" t="s">
        <v>10</v>
      </c>
      <c r="C1" s="2" t="s">
        <v>11</v>
      </c>
      <c r="D1" s="2" t="s">
        <v>12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>
      <c r="A2" s="3">
        <v>40500000</v>
      </c>
      <c r="B2" s="3">
        <v>20463127.335935999</v>
      </c>
      <c r="C2">
        <v>1.0541999999999999E-2</v>
      </c>
      <c r="D2">
        <v>8.8725425250000001</v>
      </c>
      <c r="G2" s="3">
        <f>A2/1000000000</f>
        <v>4.0500000000000001E-2</v>
      </c>
      <c r="H2" s="3">
        <f>B2/1000000000</f>
        <v>2.0463127335935999E-2</v>
      </c>
      <c r="I2">
        <f>C2</f>
        <v>1.0541999999999999E-2</v>
      </c>
      <c r="J2">
        <f>D2/10</f>
        <v>0.88725425250000001</v>
      </c>
    </row>
    <row r="3" spans="1:10">
      <c r="A3" s="3">
        <v>60500000</v>
      </c>
      <c r="B3" s="3">
        <v>31621339.437504001</v>
      </c>
      <c r="C3">
        <v>1.6618000000000001E-2</v>
      </c>
      <c r="D3">
        <v>13.946268746672207</v>
      </c>
      <c r="G3" s="3">
        <f t="shared" ref="G3:G21" si="0">A3/1000000000</f>
        <v>6.0499999999999998E-2</v>
      </c>
      <c r="H3" s="3">
        <f t="shared" ref="H3:H21" si="1">B3/1000000000</f>
        <v>3.1621339437504004E-2</v>
      </c>
      <c r="I3">
        <f t="shared" ref="I3:I21" si="2">C3</f>
        <v>1.6618000000000001E-2</v>
      </c>
      <c r="J3">
        <f t="shared" ref="J3:J21" si="3">D3/10</f>
        <v>1.3946268746672206</v>
      </c>
    </row>
    <row r="4" spans="1:10">
      <c r="A4" s="3">
        <v>84500000</v>
      </c>
      <c r="B4" s="3">
        <v>43860613.078128003</v>
      </c>
      <c r="C4">
        <v>2.3088999999999998E-2</v>
      </c>
      <c r="D4">
        <v>19.307714470000001</v>
      </c>
      <c r="G4" s="3">
        <f t="shared" si="0"/>
        <v>8.4500000000000006E-2</v>
      </c>
      <c r="H4" s="3">
        <f t="shared" si="1"/>
        <v>4.3860613078128004E-2</v>
      </c>
      <c r="I4">
        <f t="shared" si="2"/>
        <v>2.3088999999999998E-2</v>
      </c>
      <c r="J4">
        <f t="shared" si="3"/>
        <v>1.9307714470000001</v>
      </c>
    </row>
    <row r="5" spans="1:10">
      <c r="A5" s="3">
        <v>112500000</v>
      </c>
      <c r="B5" s="3">
        <v>58189624.109375998</v>
      </c>
      <c r="C5">
        <v>3.0589000000000002E-2</v>
      </c>
      <c r="D5">
        <v>25.536873699985886</v>
      </c>
      <c r="G5" s="3">
        <f t="shared" si="0"/>
        <v>0.1125</v>
      </c>
      <c r="H5" s="3">
        <f t="shared" si="1"/>
        <v>5.8189624109375997E-2</v>
      </c>
      <c r="I5">
        <f t="shared" si="2"/>
        <v>3.0589000000000002E-2</v>
      </c>
      <c r="J5">
        <f t="shared" si="3"/>
        <v>2.5536873699985887</v>
      </c>
    </row>
    <row r="6" spans="1:10">
      <c r="A6" s="3">
        <v>144500000</v>
      </c>
      <c r="B6" s="3">
        <v>74515259.781248003</v>
      </c>
      <c r="C6">
        <v>3.9593000000000003E-2</v>
      </c>
      <c r="D6">
        <v>33.002085266653474</v>
      </c>
      <c r="G6" s="3">
        <f t="shared" si="0"/>
        <v>0.14449999999999999</v>
      </c>
      <c r="H6" s="3">
        <f t="shared" si="1"/>
        <v>7.4515259781247997E-2</v>
      </c>
      <c r="I6">
        <f t="shared" si="2"/>
        <v>3.9593000000000003E-2</v>
      </c>
      <c r="J6">
        <f t="shared" si="3"/>
        <v>3.3002085266653474</v>
      </c>
    </row>
    <row r="7" spans="1:10">
      <c r="A7" s="3">
        <v>180500000</v>
      </c>
      <c r="B7" s="3">
        <v>92746913.437503994</v>
      </c>
      <c r="C7">
        <v>4.9619999999999997E-2</v>
      </c>
      <c r="D7">
        <v>41.297823818190842</v>
      </c>
      <c r="G7" s="3">
        <f t="shared" si="0"/>
        <v>0.18049999999999999</v>
      </c>
      <c r="H7" s="3">
        <f t="shared" si="1"/>
        <v>9.2746913437503992E-2</v>
      </c>
      <c r="I7">
        <f t="shared" si="2"/>
        <v>4.9619999999999997E-2</v>
      </c>
      <c r="J7">
        <f t="shared" si="3"/>
        <v>4.1297823818190844</v>
      </c>
    </row>
    <row r="8" spans="1:10">
      <c r="A8" s="3">
        <v>220500000</v>
      </c>
      <c r="B8" s="3">
        <v>113020134.468752</v>
      </c>
      <c r="C8">
        <v>6.2129999999999998E-2</v>
      </c>
      <c r="D8">
        <v>51.668639357116227</v>
      </c>
      <c r="G8" s="3">
        <f t="shared" si="0"/>
        <v>0.2205</v>
      </c>
      <c r="H8" s="3">
        <f t="shared" si="1"/>
        <v>0.11302013446875199</v>
      </c>
      <c r="I8">
        <f t="shared" si="2"/>
        <v>6.2129999999999998E-2</v>
      </c>
      <c r="J8">
        <f t="shared" si="3"/>
        <v>5.1668639357116231</v>
      </c>
    </row>
    <row r="9" spans="1:10">
      <c r="A9" s="3">
        <v>264500000</v>
      </c>
      <c r="B9" s="3">
        <v>136166633.56249601</v>
      </c>
      <c r="C9">
        <v>7.2692000000000007E-2</v>
      </c>
      <c r="D9">
        <v>60.80087160001284</v>
      </c>
      <c r="G9" s="3">
        <f t="shared" si="0"/>
        <v>0.26450000000000001</v>
      </c>
      <c r="H9" s="3">
        <f t="shared" si="1"/>
        <v>0.136166633562496</v>
      </c>
      <c r="I9">
        <f t="shared" si="2"/>
        <v>7.2692000000000007E-2</v>
      </c>
      <c r="J9">
        <f t="shared" si="3"/>
        <v>6.080087160001284</v>
      </c>
    </row>
    <row r="10" spans="1:10">
      <c r="A10" s="3">
        <v>312500000</v>
      </c>
      <c r="B10" s="3">
        <v>160649724.375</v>
      </c>
      <c r="C10">
        <v>8.4612000000000007E-2</v>
      </c>
      <c r="D10">
        <v>70.692385866676076</v>
      </c>
      <c r="G10" s="3">
        <f t="shared" si="0"/>
        <v>0.3125</v>
      </c>
      <c r="H10" s="3">
        <f t="shared" si="1"/>
        <v>0.160649724375</v>
      </c>
      <c r="I10">
        <f t="shared" si="2"/>
        <v>8.4612000000000007E-2</v>
      </c>
      <c r="J10">
        <f t="shared" si="3"/>
        <v>7.0692385866676073</v>
      </c>
    </row>
    <row r="11" spans="1:10">
      <c r="A11" s="3">
        <v>364500000</v>
      </c>
      <c r="B11" s="3">
        <v>186883920.25</v>
      </c>
      <c r="C11">
        <v>9.9029000000000006E-2</v>
      </c>
      <c r="D11">
        <v>82.720724227254721</v>
      </c>
      <c r="G11" s="3">
        <f t="shared" si="0"/>
        <v>0.36449999999999999</v>
      </c>
      <c r="H11" s="3">
        <f t="shared" si="1"/>
        <v>0.18688392025</v>
      </c>
      <c r="I11">
        <f t="shared" si="2"/>
        <v>9.9029000000000006E-2</v>
      </c>
      <c r="J11">
        <f t="shared" si="3"/>
        <v>8.2720724227254721</v>
      </c>
    </row>
    <row r="12" spans="1:10">
      <c r="A12" s="3">
        <v>420500000</v>
      </c>
      <c r="B12" s="3">
        <v>215482134.43750399</v>
      </c>
      <c r="C12">
        <v>0.11390400000000001</v>
      </c>
      <c r="D12">
        <v>95.080925907674782</v>
      </c>
      <c r="G12" s="3">
        <f t="shared" si="0"/>
        <v>0.42049999999999998</v>
      </c>
      <c r="H12" s="3">
        <f t="shared" si="1"/>
        <v>0.215482134437504</v>
      </c>
      <c r="I12">
        <f t="shared" si="2"/>
        <v>0.11390400000000001</v>
      </c>
      <c r="J12">
        <f t="shared" si="3"/>
        <v>9.5080925907674789</v>
      </c>
    </row>
    <row r="13" spans="1:10">
      <c r="A13" s="3">
        <v>480500000</v>
      </c>
      <c r="B13" s="3">
        <v>245900814.5</v>
      </c>
      <c r="C13">
        <v>0.131078</v>
      </c>
      <c r="D13">
        <v>109.45762017140984</v>
      </c>
      <c r="G13" s="3">
        <f t="shared" si="0"/>
        <v>0.48049999999999998</v>
      </c>
      <c r="H13" s="3">
        <f t="shared" si="1"/>
        <v>0.24590081450000001</v>
      </c>
      <c r="I13">
        <f t="shared" si="2"/>
        <v>0.131078</v>
      </c>
      <c r="J13">
        <f t="shared" si="3"/>
        <v>10.945762017140984</v>
      </c>
    </row>
    <row r="14" spans="1:10">
      <c r="A14" s="3">
        <v>544500000</v>
      </c>
      <c r="B14" s="3">
        <v>277772353.68750399</v>
      </c>
      <c r="C14">
        <v>0.149062</v>
      </c>
      <c r="D14">
        <v>124.18004485878846</v>
      </c>
      <c r="G14" s="3">
        <f t="shared" si="0"/>
        <v>0.54449999999999998</v>
      </c>
      <c r="H14" s="3">
        <f t="shared" si="1"/>
        <v>0.27777235368750397</v>
      </c>
      <c r="I14">
        <f t="shared" si="2"/>
        <v>0.149062</v>
      </c>
      <c r="J14">
        <f t="shared" si="3"/>
        <v>12.418004485878846</v>
      </c>
    </row>
    <row r="15" spans="1:10">
      <c r="A15" s="3">
        <v>612500000</v>
      </c>
      <c r="B15" s="3">
        <v>311774763.75</v>
      </c>
      <c r="C15">
        <v>0.167154</v>
      </c>
      <c r="D15">
        <v>139.14827593340763</v>
      </c>
      <c r="G15" s="3">
        <f t="shared" si="0"/>
        <v>0.61250000000000004</v>
      </c>
      <c r="H15" s="3">
        <f t="shared" si="1"/>
        <v>0.31177476375000002</v>
      </c>
      <c r="I15">
        <f t="shared" si="2"/>
        <v>0.167154</v>
      </c>
      <c r="J15">
        <f t="shared" si="3"/>
        <v>13.914827593340764</v>
      </c>
    </row>
    <row r="16" spans="1:10">
      <c r="A16" s="3">
        <v>684500000</v>
      </c>
      <c r="B16" s="3">
        <v>348186204.75</v>
      </c>
      <c r="C16">
        <v>0.18604699999999999</v>
      </c>
      <c r="D16">
        <v>154.79482493999998</v>
      </c>
      <c r="G16" s="3">
        <f t="shared" si="0"/>
        <v>0.6845</v>
      </c>
      <c r="H16" s="3">
        <f t="shared" si="1"/>
        <v>0.34818620475000001</v>
      </c>
      <c r="I16">
        <f t="shared" si="2"/>
        <v>0.18604699999999999</v>
      </c>
      <c r="J16">
        <f t="shared" si="3"/>
        <v>15.479482493999999</v>
      </c>
    </row>
    <row r="17" spans="1:10">
      <c r="A17" s="3">
        <v>760500000</v>
      </c>
      <c r="B17" s="3">
        <v>386659957.875</v>
      </c>
      <c r="C17">
        <v>0.20802599999999999</v>
      </c>
      <c r="D17">
        <v>173.67744029993065</v>
      </c>
      <c r="G17" s="3">
        <f t="shared" si="0"/>
        <v>0.76049999999999995</v>
      </c>
      <c r="H17" s="3">
        <f t="shared" si="1"/>
        <v>0.38665995787500002</v>
      </c>
      <c r="I17">
        <f t="shared" si="2"/>
        <v>0.20802599999999999</v>
      </c>
      <c r="J17">
        <f t="shared" si="3"/>
        <v>17.367744029993066</v>
      </c>
    </row>
    <row r="18" spans="1:10">
      <c r="A18" s="3">
        <v>840500000</v>
      </c>
      <c r="B18" s="3">
        <v>427133530.625</v>
      </c>
      <c r="C18">
        <v>0.23430000000000001</v>
      </c>
      <c r="D18">
        <v>195.41160692305891</v>
      </c>
      <c r="G18" s="3">
        <f t="shared" si="0"/>
        <v>0.84050000000000002</v>
      </c>
      <c r="H18" s="3">
        <f t="shared" si="1"/>
        <v>0.42713353062499998</v>
      </c>
      <c r="I18">
        <f t="shared" si="2"/>
        <v>0.23430000000000001</v>
      </c>
      <c r="J18">
        <f t="shared" si="3"/>
        <v>19.54116069230589</v>
      </c>
    </row>
    <row r="19" spans="1:10">
      <c r="A19" s="3">
        <v>924500000</v>
      </c>
      <c r="B19" s="3">
        <v>470259194.25</v>
      </c>
      <c r="C19">
        <v>0.25793700000000003</v>
      </c>
      <c r="D19">
        <v>215.59479904289401</v>
      </c>
      <c r="G19" s="3">
        <f t="shared" si="0"/>
        <v>0.92449999999999999</v>
      </c>
      <c r="H19" s="3">
        <f t="shared" si="1"/>
        <v>0.47025919425000001</v>
      </c>
      <c r="I19">
        <f t="shared" si="2"/>
        <v>0.25793700000000003</v>
      </c>
      <c r="J19">
        <f t="shared" si="3"/>
        <v>21.5594799042894</v>
      </c>
    </row>
    <row r="20" spans="1:10">
      <c r="A20" s="3">
        <v>1104500000</v>
      </c>
      <c r="B20" s="3">
        <v>561491395</v>
      </c>
      <c r="C20">
        <v>0.29933999999999999</v>
      </c>
      <c r="D20">
        <v>250.58983976482912</v>
      </c>
      <c r="G20" s="3">
        <f t="shared" si="0"/>
        <v>1.1045</v>
      </c>
      <c r="H20" s="3">
        <f t="shared" si="1"/>
        <v>0.561491395</v>
      </c>
      <c r="I20">
        <f t="shared" si="2"/>
        <v>0.29933999999999999</v>
      </c>
      <c r="J20">
        <f t="shared" si="3"/>
        <v>25.058983976482914</v>
      </c>
    </row>
    <row r="21" spans="1:10">
      <c r="A21" s="3">
        <v>1200500000</v>
      </c>
      <c r="B21" s="3">
        <v>610788243.25</v>
      </c>
      <c r="C21">
        <v>0.326654</v>
      </c>
      <c r="D21">
        <v>272.91215802229482</v>
      </c>
      <c r="G21" s="3">
        <f t="shared" si="0"/>
        <v>1.2004999999999999</v>
      </c>
      <c r="H21" s="3">
        <f t="shared" si="1"/>
        <v>0.61078824325000003</v>
      </c>
      <c r="I21">
        <f t="shared" si="2"/>
        <v>0.326654</v>
      </c>
      <c r="J21">
        <f t="shared" si="3"/>
        <v>27.29121580222948</v>
      </c>
    </row>
    <row r="22" spans="1:10">
      <c r="A22" s="3"/>
      <c r="B22" s="3"/>
      <c r="G22" s="3"/>
      <c r="H22" s="3"/>
    </row>
    <row r="23" spans="1:10">
      <c r="A23" s="3"/>
      <c r="B23" s="3"/>
      <c r="G23" s="3"/>
      <c r="H23" s="3"/>
    </row>
    <row r="24" spans="1:10">
      <c r="A24" s="3"/>
      <c r="B24" s="3"/>
      <c r="G24" s="3"/>
      <c r="H24" s="3"/>
    </row>
    <row r="26" spans="1:10">
      <c r="G26" t="s">
        <v>19</v>
      </c>
      <c r="H26" t="s">
        <v>20</v>
      </c>
      <c r="I26" t="s">
        <v>23</v>
      </c>
      <c r="J26" t="s">
        <v>24</v>
      </c>
    </row>
    <row r="27" spans="1:10">
      <c r="A2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zoomScale="75" zoomScaleNormal="75" zoomScalePageLayoutView="75" workbookViewId="0">
      <selection activeCell="I9" sqref="I9"/>
    </sheetView>
  </sheetViews>
  <sheetFormatPr baseColWidth="10" defaultRowHeight="15" x14ac:dyDescent="0"/>
  <sheetData>
    <row r="1" spans="1:10">
      <c r="A1" s="2" t="s">
        <v>9</v>
      </c>
      <c r="B1" s="2" t="s">
        <v>10</v>
      </c>
      <c r="C1" s="2" t="s">
        <v>11</v>
      </c>
      <c r="D1" s="2" t="s">
        <v>12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>
      <c r="A2" s="3">
        <v>16370272</v>
      </c>
      <c r="B2" s="3">
        <v>2429887.7739280001</v>
      </c>
      <c r="C2" s="5">
        <v>1.036E-3</v>
      </c>
      <c r="D2" s="5">
        <v>0.98634106666701205</v>
      </c>
      <c r="G2" s="3">
        <f>A2/1000000000</f>
        <v>1.6370272000000002E-2</v>
      </c>
      <c r="H2" s="3">
        <f>B2/1000000000</f>
        <v>2.4298877739280002E-3</v>
      </c>
      <c r="I2">
        <f>C2</f>
        <v>1.036E-3</v>
      </c>
      <c r="J2">
        <f>D2/10</f>
        <v>9.8634106666701207E-2</v>
      </c>
    </row>
    <row r="3" spans="1:10">
      <c r="A3" s="3">
        <v>10490420</v>
      </c>
      <c r="B3" s="3">
        <v>3864287.9199199998</v>
      </c>
      <c r="C3" s="5">
        <v>1.389E-3</v>
      </c>
      <c r="D3" s="5">
        <v>1.42698143332716</v>
      </c>
      <c r="G3" s="3">
        <f t="shared" ref="G3:G66" si="0">A3/1000000000</f>
        <v>1.049042E-2</v>
      </c>
      <c r="H3" s="3">
        <f t="shared" ref="H3:H66" si="1">B3/1000000000</f>
        <v>3.8642879199199997E-3</v>
      </c>
      <c r="I3">
        <f t="shared" ref="I3:I66" si="2">C3</f>
        <v>1.389E-3</v>
      </c>
      <c r="J3">
        <f t="shared" ref="J3:J66" si="3">D3/10</f>
        <v>0.14269814333271599</v>
      </c>
    </row>
    <row r="4" spans="1:10">
      <c r="A4" s="3">
        <v>16902790</v>
      </c>
      <c r="B4" s="3">
        <v>7224992.6650400003</v>
      </c>
      <c r="C4" s="5">
        <v>1.629E-3</v>
      </c>
      <c r="D4" s="5">
        <v>1.63347234546195</v>
      </c>
      <c r="G4" s="3">
        <f t="shared" si="0"/>
        <v>1.6902790000000001E-2</v>
      </c>
      <c r="H4" s="3">
        <f t="shared" si="1"/>
        <v>7.22499266504E-3</v>
      </c>
      <c r="I4">
        <f t="shared" si="2"/>
        <v>1.629E-3</v>
      </c>
      <c r="J4">
        <f t="shared" si="3"/>
        <v>0.16334723454619499</v>
      </c>
    </row>
    <row r="5" spans="1:10">
      <c r="A5" s="3">
        <v>17033000</v>
      </c>
      <c r="B5" s="3">
        <v>6493745.0039039999</v>
      </c>
      <c r="C5" s="5">
        <v>2.7309999999999999E-3</v>
      </c>
      <c r="D5" s="5">
        <v>2.6209407000000002</v>
      </c>
      <c r="G5" s="3">
        <f t="shared" si="0"/>
        <v>1.7033E-2</v>
      </c>
      <c r="H5" s="3">
        <f t="shared" si="1"/>
        <v>6.4937450039039999E-3</v>
      </c>
      <c r="I5">
        <f t="shared" si="2"/>
        <v>2.7309999999999999E-3</v>
      </c>
      <c r="J5">
        <f t="shared" si="3"/>
        <v>0.26209407000000001</v>
      </c>
    </row>
    <row r="6" spans="1:10">
      <c r="A6" s="3">
        <v>15166752</v>
      </c>
      <c r="B6" s="3">
        <v>5776878.1699200002</v>
      </c>
      <c r="C6" s="5">
        <v>2.9229999999999998E-3</v>
      </c>
      <c r="D6" s="5">
        <v>2.7861159099999999</v>
      </c>
      <c r="G6" s="3">
        <f t="shared" si="0"/>
        <v>1.5166752E-2</v>
      </c>
      <c r="H6" s="3">
        <f t="shared" si="1"/>
        <v>5.77687816992E-3</v>
      </c>
      <c r="I6">
        <f t="shared" si="2"/>
        <v>2.9229999999999998E-3</v>
      </c>
      <c r="J6">
        <f t="shared" si="3"/>
        <v>0.27861159099999999</v>
      </c>
    </row>
    <row r="7" spans="1:10">
      <c r="A7" s="3">
        <v>15201190</v>
      </c>
      <c r="B7" s="3">
        <v>5974410.1933599999</v>
      </c>
      <c r="C7" s="5">
        <v>2.9789999999999999E-3</v>
      </c>
      <c r="D7" s="5">
        <v>2.862087790910445</v>
      </c>
      <c r="G7" s="3">
        <f t="shared" si="0"/>
        <v>1.520119E-2</v>
      </c>
      <c r="H7" s="3">
        <f t="shared" si="1"/>
        <v>5.9744101933600002E-3</v>
      </c>
      <c r="I7">
        <f t="shared" si="2"/>
        <v>2.9789999999999999E-3</v>
      </c>
      <c r="J7">
        <f t="shared" si="3"/>
        <v>0.28620877909104447</v>
      </c>
    </row>
    <row r="8" spans="1:10">
      <c r="A8" s="3">
        <v>17563898</v>
      </c>
      <c r="B8" s="3">
        <v>13084389.826168001</v>
      </c>
      <c r="C8" s="5">
        <v>4.0819999999999997E-3</v>
      </c>
      <c r="D8" s="5">
        <v>3.9042425066653057</v>
      </c>
      <c r="G8" s="3">
        <f t="shared" si="0"/>
        <v>1.7563898000000001E-2</v>
      </c>
      <c r="H8" s="3">
        <f t="shared" si="1"/>
        <v>1.3084389826168E-2</v>
      </c>
      <c r="I8">
        <f t="shared" si="2"/>
        <v>4.0819999999999997E-3</v>
      </c>
      <c r="J8">
        <f t="shared" si="3"/>
        <v>0.39042425066653058</v>
      </c>
    </row>
    <row r="9" spans="1:10">
      <c r="A9" s="3">
        <v>17534932</v>
      </c>
      <c r="B9" s="3">
        <v>12587374.58984</v>
      </c>
      <c r="C9" s="5">
        <v>8.7430000000000008E-3</v>
      </c>
      <c r="D9" s="5">
        <v>8.1098975124999999</v>
      </c>
      <c r="G9" s="3">
        <f t="shared" si="0"/>
        <v>1.7534932E-2</v>
      </c>
      <c r="H9" s="3">
        <f t="shared" si="1"/>
        <v>1.258737458984E-2</v>
      </c>
      <c r="I9">
        <f t="shared" si="2"/>
        <v>8.7430000000000008E-3</v>
      </c>
      <c r="J9">
        <f t="shared" si="3"/>
        <v>0.81098975124999995</v>
      </c>
    </row>
    <row r="10" spans="1:10">
      <c r="A10" s="3">
        <v>10042820</v>
      </c>
      <c r="B10" s="3">
        <v>13274974.5</v>
      </c>
      <c r="C10" s="5">
        <v>4.4488E-2</v>
      </c>
      <c r="D10" s="5">
        <v>40.785609777787663</v>
      </c>
      <c r="G10" s="3">
        <f t="shared" si="0"/>
        <v>1.0042819999999999E-2</v>
      </c>
      <c r="H10" s="3">
        <f t="shared" si="1"/>
        <v>1.32749745E-2</v>
      </c>
      <c r="I10">
        <f t="shared" si="2"/>
        <v>4.4488E-2</v>
      </c>
      <c r="J10">
        <f t="shared" si="3"/>
        <v>4.0785609777787659</v>
      </c>
    </row>
    <row r="11" spans="1:10">
      <c r="A11" s="3">
        <v>17769678</v>
      </c>
      <c r="B11" s="3">
        <v>8038665.7236320004</v>
      </c>
      <c r="C11" s="5">
        <v>1.9120000000000001E-3</v>
      </c>
      <c r="D11" s="5">
        <v>1.9077936</v>
      </c>
      <c r="G11" s="3">
        <f t="shared" si="0"/>
        <v>1.7769678000000001E-2</v>
      </c>
      <c r="H11" s="3">
        <f t="shared" si="1"/>
        <v>8.0386657236320002E-3</v>
      </c>
      <c r="I11">
        <f t="shared" si="2"/>
        <v>1.9120000000000001E-3</v>
      </c>
      <c r="J11">
        <f t="shared" si="3"/>
        <v>0.19077936000000001</v>
      </c>
    </row>
    <row r="12" spans="1:10">
      <c r="A12" s="3">
        <v>17887456</v>
      </c>
      <c r="B12" s="3">
        <v>7881269.3525360003</v>
      </c>
      <c r="C12" s="5">
        <v>1.593E-3</v>
      </c>
      <c r="D12" s="5">
        <v>1.5787209272721481</v>
      </c>
      <c r="G12" s="3">
        <f t="shared" si="0"/>
        <v>1.7887455999999999E-2</v>
      </c>
      <c r="H12" s="3">
        <f t="shared" si="1"/>
        <v>7.8812693525360002E-3</v>
      </c>
      <c r="I12">
        <f t="shared" si="2"/>
        <v>1.593E-3</v>
      </c>
      <c r="J12">
        <f t="shared" si="3"/>
        <v>0.15787209272721481</v>
      </c>
    </row>
    <row r="13" spans="1:10">
      <c r="A13" s="3">
        <v>18614138</v>
      </c>
      <c r="B13" s="3">
        <v>8061990.941408</v>
      </c>
      <c r="C13" s="5">
        <v>7.3460000000000001E-3</v>
      </c>
      <c r="D13" s="5">
        <v>6.8973168142825658</v>
      </c>
      <c r="G13" s="3">
        <f t="shared" si="0"/>
        <v>1.8614137999999999E-2</v>
      </c>
      <c r="H13" s="3">
        <f t="shared" si="1"/>
        <v>8.0619909414079999E-3</v>
      </c>
      <c r="I13">
        <f t="shared" si="2"/>
        <v>7.3460000000000001E-3</v>
      </c>
      <c r="J13">
        <f t="shared" si="3"/>
        <v>0.68973168142825658</v>
      </c>
    </row>
    <row r="14" spans="1:10">
      <c r="A14" s="3">
        <v>18646828</v>
      </c>
      <c r="B14" s="3">
        <v>12501839.768552</v>
      </c>
      <c r="C14" s="5">
        <v>2.369E-3</v>
      </c>
      <c r="D14" s="5">
        <v>2.339485047059799</v>
      </c>
      <c r="G14" s="3">
        <f t="shared" si="0"/>
        <v>1.8646828000000001E-2</v>
      </c>
      <c r="H14" s="3">
        <f t="shared" si="1"/>
        <v>1.2501839768552001E-2</v>
      </c>
      <c r="I14">
        <f t="shared" si="2"/>
        <v>2.369E-3</v>
      </c>
      <c r="J14">
        <f t="shared" si="3"/>
        <v>0.23394850470597989</v>
      </c>
    </row>
    <row r="15" spans="1:10">
      <c r="A15" s="3">
        <v>19507140</v>
      </c>
      <c r="B15" s="3">
        <v>12097279.562496001</v>
      </c>
      <c r="C15" s="5">
        <v>1.933E-3</v>
      </c>
      <c r="D15" s="5">
        <v>1.9063522142851619</v>
      </c>
      <c r="G15" s="3">
        <f t="shared" si="0"/>
        <v>1.9507139999999999E-2</v>
      </c>
      <c r="H15" s="3">
        <f t="shared" si="1"/>
        <v>1.2097279562496E-2</v>
      </c>
      <c r="I15">
        <f t="shared" si="2"/>
        <v>1.933E-3</v>
      </c>
      <c r="J15">
        <f t="shared" si="3"/>
        <v>0.19063522142851619</v>
      </c>
    </row>
    <row r="16" spans="1:10">
      <c r="A16" s="3">
        <v>17843578</v>
      </c>
      <c r="B16" s="3">
        <v>12782085.359376</v>
      </c>
      <c r="C16" s="5">
        <v>5.0769999999999999E-3</v>
      </c>
      <c r="D16" s="5">
        <v>4.5179658888894529</v>
      </c>
      <c r="G16" s="3">
        <f t="shared" si="0"/>
        <v>1.7843577999999999E-2</v>
      </c>
      <c r="H16" s="3">
        <f t="shared" si="1"/>
        <v>1.2782085359376E-2</v>
      </c>
      <c r="I16">
        <f t="shared" si="2"/>
        <v>5.0769999999999999E-3</v>
      </c>
      <c r="J16">
        <f t="shared" si="3"/>
        <v>0.45179658888894531</v>
      </c>
    </row>
    <row r="17" spans="1:10">
      <c r="A17" s="3">
        <v>15321652</v>
      </c>
      <c r="B17" s="3">
        <v>13178532.890624</v>
      </c>
      <c r="C17" s="5">
        <v>2.529E-3</v>
      </c>
      <c r="D17" s="5">
        <v>2.537282475</v>
      </c>
      <c r="G17" s="3">
        <f t="shared" si="0"/>
        <v>1.5321652E-2</v>
      </c>
      <c r="H17" s="3">
        <f t="shared" si="1"/>
        <v>1.3178532890624E-2</v>
      </c>
      <c r="I17">
        <f t="shared" si="2"/>
        <v>2.529E-3</v>
      </c>
      <c r="J17">
        <f t="shared" si="3"/>
        <v>0.2537282475</v>
      </c>
    </row>
    <row r="18" spans="1:10">
      <c r="A18" s="3">
        <v>20335248</v>
      </c>
      <c r="B18" s="3">
        <v>13407482.260744</v>
      </c>
      <c r="C18" s="5">
        <v>2.0669999999999998E-3</v>
      </c>
      <c r="D18" s="5">
        <v>2.0456685599999997</v>
      </c>
      <c r="G18" s="3">
        <f t="shared" si="0"/>
        <v>2.0335248E-2</v>
      </c>
      <c r="H18" s="3">
        <f t="shared" si="1"/>
        <v>1.3407482260743999E-2</v>
      </c>
      <c r="I18">
        <f t="shared" si="2"/>
        <v>2.0669999999999998E-3</v>
      </c>
      <c r="J18">
        <f t="shared" si="3"/>
        <v>0.20456685599999996</v>
      </c>
    </row>
    <row r="19" spans="1:10">
      <c r="A19" s="3">
        <v>20596990</v>
      </c>
      <c r="B19" s="3">
        <v>8717492.6210960001</v>
      </c>
      <c r="C19" s="5">
        <v>4.7320000000000001E-3</v>
      </c>
      <c r="D19" s="5">
        <v>4.486659717644832</v>
      </c>
      <c r="G19" s="3">
        <f t="shared" si="0"/>
        <v>2.0596989999999999E-2</v>
      </c>
      <c r="H19" s="3">
        <f t="shared" si="1"/>
        <v>8.7174926210959996E-3</v>
      </c>
      <c r="I19">
        <f t="shared" si="2"/>
        <v>4.7320000000000001E-3</v>
      </c>
      <c r="J19">
        <f t="shared" si="3"/>
        <v>0.4486659717644832</v>
      </c>
    </row>
    <row r="20" spans="1:10">
      <c r="A20" s="3">
        <v>20226192</v>
      </c>
      <c r="B20" s="3">
        <v>13514113.875</v>
      </c>
      <c r="C20" s="5">
        <v>3.9659999999999999E-3</v>
      </c>
      <c r="D20" s="5">
        <v>3.6177002142874142</v>
      </c>
      <c r="G20" s="3">
        <f t="shared" si="0"/>
        <v>2.0226192E-2</v>
      </c>
      <c r="H20" s="3">
        <f t="shared" si="1"/>
        <v>1.3514113875000001E-2</v>
      </c>
      <c r="I20">
        <f t="shared" si="2"/>
        <v>3.9659999999999999E-3</v>
      </c>
      <c r="J20">
        <f t="shared" si="3"/>
        <v>0.36177002142874143</v>
      </c>
    </row>
    <row r="21" spans="1:10">
      <c r="A21">
        <v>17160626</v>
      </c>
      <c r="B21">
        <v>14193158.679687999</v>
      </c>
      <c r="C21">
        <v>4.117E-3</v>
      </c>
      <c r="D21">
        <v>4.0326838399999998</v>
      </c>
      <c r="G21" s="3">
        <f t="shared" si="0"/>
        <v>1.7160625999999998E-2</v>
      </c>
      <c r="H21" s="3">
        <f t="shared" si="1"/>
        <v>1.4193158679687999E-2</v>
      </c>
      <c r="I21">
        <f t="shared" si="2"/>
        <v>4.117E-3</v>
      </c>
      <c r="J21">
        <f t="shared" si="3"/>
        <v>0.40326838399999998</v>
      </c>
    </row>
    <row r="22" spans="1:10">
      <c r="A22">
        <v>21228420</v>
      </c>
      <c r="B22">
        <v>12332647.210936001</v>
      </c>
      <c r="C22">
        <v>5.0099999999999997E-3</v>
      </c>
      <c r="D22">
        <v>4.5239047499999998</v>
      </c>
      <c r="G22" s="3">
        <f t="shared" si="0"/>
        <v>2.1228420000000001E-2</v>
      </c>
      <c r="H22" s="3">
        <f t="shared" si="1"/>
        <v>1.2332647210936E-2</v>
      </c>
      <c r="I22">
        <f t="shared" si="2"/>
        <v>5.0099999999999997E-3</v>
      </c>
      <c r="J22">
        <f t="shared" si="3"/>
        <v>0.45239047499999996</v>
      </c>
    </row>
    <row r="23" spans="1:10">
      <c r="A23">
        <v>21288004</v>
      </c>
      <c r="B23">
        <v>14677234.382816</v>
      </c>
      <c r="C23">
        <v>3.9420000000000002E-3</v>
      </c>
      <c r="D23">
        <v>3.6820814142845881</v>
      </c>
      <c r="G23" s="3">
        <f t="shared" si="0"/>
        <v>2.1288003999999999E-2</v>
      </c>
      <c r="H23" s="3">
        <f t="shared" si="1"/>
        <v>1.4677234382816E-2</v>
      </c>
      <c r="I23">
        <f t="shared" si="2"/>
        <v>3.9420000000000002E-3</v>
      </c>
      <c r="J23">
        <f t="shared" si="3"/>
        <v>0.36820814142845881</v>
      </c>
    </row>
    <row r="24" spans="1:10">
      <c r="A24">
        <v>17629760</v>
      </c>
      <c r="B24">
        <v>13625955.904296</v>
      </c>
      <c r="C24">
        <v>2.362E-3</v>
      </c>
      <c r="D24">
        <v>2.3824050555581797</v>
      </c>
      <c r="G24" s="3">
        <f t="shared" si="0"/>
        <v>1.7629760000000001E-2</v>
      </c>
      <c r="H24" s="3">
        <f t="shared" si="1"/>
        <v>1.3625955904296E-2</v>
      </c>
      <c r="I24">
        <f t="shared" si="2"/>
        <v>2.362E-3</v>
      </c>
      <c r="J24">
        <f t="shared" si="3"/>
        <v>0.23824050555581797</v>
      </c>
    </row>
    <row r="25" spans="1:10">
      <c r="A25">
        <v>17629760</v>
      </c>
      <c r="B25">
        <v>13620162.662111999</v>
      </c>
      <c r="C25">
        <v>2.4290000000000002E-3</v>
      </c>
      <c r="D25">
        <v>2.4194189444455239</v>
      </c>
      <c r="G25" s="3">
        <f t="shared" si="0"/>
        <v>1.7629760000000001E-2</v>
      </c>
      <c r="H25" s="3">
        <f t="shared" si="1"/>
        <v>1.3620162662111999E-2</v>
      </c>
      <c r="I25">
        <f t="shared" si="2"/>
        <v>2.4290000000000002E-3</v>
      </c>
      <c r="J25">
        <f t="shared" si="3"/>
        <v>0.24194189444455239</v>
      </c>
    </row>
    <row r="26" spans="1:10">
      <c r="A26">
        <v>21323262</v>
      </c>
      <c r="B26">
        <v>13740208.61328</v>
      </c>
      <c r="C26">
        <v>2.3649999999999999E-3</v>
      </c>
      <c r="D26">
        <v>2.3639287941187601</v>
      </c>
      <c r="G26" s="3">
        <f t="shared" si="0"/>
        <v>2.1323261999999999E-2</v>
      </c>
      <c r="H26" s="3">
        <f t="shared" si="1"/>
        <v>1.374020861328E-2</v>
      </c>
      <c r="I26">
        <f t="shared" si="2"/>
        <v>2.3649999999999999E-3</v>
      </c>
      <c r="J26">
        <f t="shared" si="3"/>
        <v>0.23639287941187601</v>
      </c>
    </row>
    <row r="27" spans="1:10">
      <c r="A27">
        <v>21536872</v>
      </c>
      <c r="B27">
        <v>15159694.414063999</v>
      </c>
      <c r="C27">
        <v>2.506E-3</v>
      </c>
      <c r="D27">
        <v>2.4820259333324977</v>
      </c>
      <c r="G27" s="3">
        <f t="shared" si="0"/>
        <v>2.1536871999999999E-2</v>
      </c>
      <c r="H27" s="3">
        <f t="shared" si="1"/>
        <v>1.5159694414064E-2</v>
      </c>
      <c r="I27">
        <f t="shared" si="2"/>
        <v>2.506E-3</v>
      </c>
      <c r="J27">
        <f t="shared" si="3"/>
        <v>0.24820259333324976</v>
      </c>
    </row>
    <row r="28" spans="1:10">
      <c r="A28">
        <v>19674428</v>
      </c>
      <c r="B28">
        <v>13979597.960936001</v>
      </c>
      <c r="C28">
        <v>1.8499999999999999E-2</v>
      </c>
      <c r="D28">
        <v>17.226982352939</v>
      </c>
      <c r="G28" s="3">
        <f t="shared" si="0"/>
        <v>1.9674428000000001E-2</v>
      </c>
      <c r="H28" s="3">
        <f t="shared" si="1"/>
        <v>1.3979597960936001E-2</v>
      </c>
      <c r="I28">
        <f t="shared" si="2"/>
        <v>1.8499999999999999E-2</v>
      </c>
      <c r="J28">
        <f t="shared" si="3"/>
        <v>1.7226982352939</v>
      </c>
    </row>
    <row r="29" spans="1:10">
      <c r="A29">
        <v>22127090</v>
      </c>
      <c r="B29">
        <v>15836199.281248</v>
      </c>
      <c r="C29">
        <v>2.604E-3</v>
      </c>
      <c r="D29">
        <v>2.5574173333330439</v>
      </c>
      <c r="G29" s="3">
        <f t="shared" si="0"/>
        <v>2.2127089999999999E-2</v>
      </c>
      <c r="H29" s="3">
        <f t="shared" si="1"/>
        <v>1.5836199281247999E-2</v>
      </c>
      <c r="I29">
        <f t="shared" si="2"/>
        <v>2.604E-3</v>
      </c>
      <c r="J29">
        <f t="shared" si="3"/>
        <v>0.25574173333330441</v>
      </c>
    </row>
    <row r="30" spans="1:10">
      <c r="A30">
        <v>22200964</v>
      </c>
      <c r="B30">
        <v>15707150.53516</v>
      </c>
      <c r="C30">
        <v>2.568E-3</v>
      </c>
      <c r="D30">
        <v>2.4879104999999999</v>
      </c>
      <c r="G30" s="3">
        <f t="shared" si="0"/>
        <v>2.2200964E-2</v>
      </c>
      <c r="H30" s="3">
        <f t="shared" si="1"/>
        <v>1.5707150535159999E-2</v>
      </c>
      <c r="I30">
        <f t="shared" si="2"/>
        <v>2.568E-3</v>
      </c>
      <c r="J30">
        <f t="shared" si="3"/>
        <v>0.24879104999999999</v>
      </c>
    </row>
    <row r="31" spans="1:10">
      <c r="A31">
        <v>22567006</v>
      </c>
      <c r="B31">
        <v>13126002.85156</v>
      </c>
      <c r="C31">
        <v>4.5779999999999996E-3</v>
      </c>
      <c r="D31">
        <v>4.4208668823518638</v>
      </c>
      <c r="G31" s="3">
        <f t="shared" si="0"/>
        <v>2.2567006000000001E-2</v>
      </c>
      <c r="H31" s="3">
        <f t="shared" si="1"/>
        <v>1.3126002851560001E-2</v>
      </c>
      <c r="I31">
        <f t="shared" si="2"/>
        <v>4.5779999999999996E-3</v>
      </c>
      <c r="J31">
        <f t="shared" si="3"/>
        <v>0.44208668823518638</v>
      </c>
    </row>
    <row r="32" spans="1:10">
      <c r="A32">
        <v>23033296</v>
      </c>
      <c r="B32">
        <v>16714617</v>
      </c>
      <c r="C32">
        <v>2.5240000000000002E-3</v>
      </c>
      <c r="D32">
        <v>2.4898979555558363</v>
      </c>
      <c r="G32" s="3">
        <f t="shared" si="0"/>
        <v>2.3033296000000002E-2</v>
      </c>
      <c r="H32" s="3">
        <f t="shared" si="1"/>
        <v>1.6714617000000001E-2</v>
      </c>
      <c r="I32">
        <f t="shared" si="2"/>
        <v>2.5240000000000002E-3</v>
      </c>
      <c r="J32">
        <f t="shared" si="3"/>
        <v>0.24898979555558362</v>
      </c>
    </row>
    <row r="33" spans="1:10">
      <c r="A33">
        <v>23268848</v>
      </c>
      <c r="B33">
        <v>16788237.253904</v>
      </c>
      <c r="C33">
        <v>6.9290000000000003E-3</v>
      </c>
      <c r="D33">
        <v>6.0570430916643572</v>
      </c>
      <c r="G33" s="3">
        <f t="shared" si="0"/>
        <v>2.3268848000000002E-2</v>
      </c>
      <c r="H33" s="3">
        <f t="shared" si="1"/>
        <v>1.6788237253904E-2</v>
      </c>
      <c r="I33">
        <f t="shared" si="2"/>
        <v>6.9290000000000003E-3</v>
      </c>
      <c r="J33">
        <f t="shared" si="3"/>
        <v>0.60570430916643569</v>
      </c>
    </row>
    <row r="34" spans="1:10">
      <c r="A34">
        <v>23569444</v>
      </c>
      <c r="B34">
        <v>17083008.074216001</v>
      </c>
      <c r="C34">
        <v>2.6180000000000001E-3</v>
      </c>
      <c r="D34">
        <v>2.5682252750000001</v>
      </c>
      <c r="G34" s="3">
        <f t="shared" si="0"/>
        <v>2.3569443999999998E-2</v>
      </c>
      <c r="H34" s="3">
        <f t="shared" si="1"/>
        <v>1.7083008074216002E-2</v>
      </c>
      <c r="I34">
        <f t="shared" si="2"/>
        <v>2.6180000000000001E-3</v>
      </c>
      <c r="J34">
        <f t="shared" si="3"/>
        <v>0.25682252750000001</v>
      </c>
    </row>
    <row r="35" spans="1:10">
      <c r="A35">
        <v>20639520</v>
      </c>
      <c r="B35">
        <v>17580928.335935999</v>
      </c>
      <c r="C35">
        <v>3.0379999999999999E-3</v>
      </c>
      <c r="D35">
        <v>2.9976857400000001</v>
      </c>
      <c r="G35" s="3">
        <f t="shared" si="0"/>
        <v>2.0639520000000001E-2</v>
      </c>
      <c r="H35" s="3">
        <f t="shared" si="1"/>
        <v>1.7580928335936E-2</v>
      </c>
      <c r="I35">
        <f t="shared" si="2"/>
        <v>3.0379999999999999E-3</v>
      </c>
      <c r="J35">
        <f t="shared" si="3"/>
        <v>0.29976857400000001</v>
      </c>
    </row>
    <row r="36" spans="1:10">
      <c r="A36">
        <v>26271860</v>
      </c>
      <c r="B36">
        <v>19457147.218752</v>
      </c>
      <c r="C36">
        <v>1.3481999999999999E-2</v>
      </c>
      <c r="D36">
        <v>12.611062799999999</v>
      </c>
      <c r="G36" s="3">
        <f t="shared" si="0"/>
        <v>2.6271860000000001E-2</v>
      </c>
      <c r="H36" s="3">
        <f t="shared" si="1"/>
        <v>1.9457147218752E-2</v>
      </c>
      <c r="I36">
        <f t="shared" si="2"/>
        <v>1.3481999999999999E-2</v>
      </c>
      <c r="J36">
        <f t="shared" si="3"/>
        <v>1.2611062799999999</v>
      </c>
    </row>
    <row r="37" spans="1:10">
      <c r="A37">
        <v>26300992</v>
      </c>
      <c r="B37">
        <v>19424855.890624002</v>
      </c>
      <c r="C37">
        <v>5.1910000000000003E-3</v>
      </c>
      <c r="D37">
        <v>4.8066352888911963</v>
      </c>
      <c r="G37" s="3">
        <f t="shared" si="0"/>
        <v>2.6300991999999999E-2</v>
      </c>
      <c r="H37" s="3">
        <f t="shared" si="1"/>
        <v>1.9424855890624003E-2</v>
      </c>
      <c r="I37">
        <f t="shared" si="2"/>
        <v>5.1910000000000003E-3</v>
      </c>
      <c r="J37">
        <f t="shared" si="3"/>
        <v>0.48066352888911962</v>
      </c>
    </row>
    <row r="38" spans="1:10">
      <c r="A38">
        <v>28297716</v>
      </c>
      <c r="B38">
        <v>20347171.429687999</v>
      </c>
      <c r="C38">
        <v>8.4349999999999998E-3</v>
      </c>
      <c r="D38">
        <v>7.4802704666638542</v>
      </c>
      <c r="G38" s="3">
        <f t="shared" si="0"/>
        <v>2.8297716000000001E-2</v>
      </c>
      <c r="H38" s="3">
        <f t="shared" si="1"/>
        <v>2.0347171429687998E-2</v>
      </c>
      <c r="I38">
        <f t="shared" si="2"/>
        <v>8.4349999999999998E-3</v>
      </c>
      <c r="J38">
        <f t="shared" si="3"/>
        <v>0.74802704666638542</v>
      </c>
    </row>
    <row r="39" spans="1:10">
      <c r="A39">
        <v>28441892</v>
      </c>
      <c r="B39">
        <v>20596881.048831999</v>
      </c>
      <c r="C39">
        <v>3.277E-3</v>
      </c>
      <c r="D39">
        <v>3.1895040999999997</v>
      </c>
      <c r="G39" s="3">
        <f t="shared" si="0"/>
        <v>2.8441892E-2</v>
      </c>
      <c r="H39" s="3">
        <f t="shared" si="1"/>
        <v>2.0596881048831998E-2</v>
      </c>
      <c r="I39">
        <f t="shared" si="2"/>
        <v>3.277E-3</v>
      </c>
      <c r="J39">
        <f t="shared" si="3"/>
        <v>0.31895040999999996</v>
      </c>
    </row>
    <row r="40" spans="1:10">
      <c r="A40">
        <v>29417434</v>
      </c>
      <c r="B40">
        <v>21636829.921872001</v>
      </c>
      <c r="C40">
        <v>6.3579999999999999E-3</v>
      </c>
      <c r="D40">
        <v>5.8597639999976883</v>
      </c>
      <c r="G40" s="3">
        <f t="shared" si="0"/>
        <v>2.9417433999999999E-2</v>
      </c>
      <c r="H40" s="3">
        <f t="shared" si="1"/>
        <v>2.1636829921872002E-2</v>
      </c>
      <c r="I40">
        <f t="shared" si="2"/>
        <v>6.3579999999999999E-3</v>
      </c>
      <c r="J40">
        <f t="shared" si="3"/>
        <v>0.5859763999997688</v>
      </c>
    </row>
    <row r="41" spans="1:10">
      <c r="A41">
        <v>30022530</v>
      </c>
      <c r="B41">
        <v>21953142.85156</v>
      </c>
      <c r="C41">
        <v>1.1749000000000001E-2</v>
      </c>
      <c r="D41">
        <v>10.252412380000001</v>
      </c>
      <c r="G41" s="3">
        <f t="shared" si="0"/>
        <v>3.0022529999999999E-2</v>
      </c>
      <c r="H41" s="3">
        <f t="shared" si="1"/>
        <v>2.1953142851560001E-2</v>
      </c>
      <c r="I41">
        <f t="shared" si="2"/>
        <v>1.1749000000000001E-2</v>
      </c>
      <c r="J41">
        <f t="shared" si="3"/>
        <v>1.025241238</v>
      </c>
    </row>
    <row r="42" spans="1:10">
      <c r="A42">
        <v>23776552</v>
      </c>
      <c r="B42">
        <v>25000454.507816002</v>
      </c>
      <c r="C42">
        <v>8.6269999999999993E-3</v>
      </c>
      <c r="D42">
        <v>8.0686174249999993</v>
      </c>
      <c r="G42" s="3">
        <f t="shared" si="0"/>
        <v>2.3776551999999999E-2</v>
      </c>
      <c r="H42" s="3">
        <f t="shared" si="1"/>
        <v>2.5000454507816003E-2</v>
      </c>
      <c r="I42">
        <f t="shared" si="2"/>
        <v>8.6269999999999993E-3</v>
      </c>
      <c r="J42">
        <f t="shared" si="3"/>
        <v>0.80686174249999998</v>
      </c>
    </row>
    <row r="43" spans="1:10">
      <c r="A43">
        <v>27549874</v>
      </c>
      <c r="B43">
        <v>22509574.390624002</v>
      </c>
      <c r="C43">
        <v>1.3025999999999999E-2</v>
      </c>
      <c r="D43">
        <v>10.974404999999999</v>
      </c>
      <c r="G43" s="3">
        <f t="shared" si="0"/>
        <v>2.7549873999999999E-2</v>
      </c>
      <c r="H43" s="3">
        <f t="shared" si="1"/>
        <v>2.2509574390624003E-2</v>
      </c>
      <c r="I43">
        <f t="shared" si="2"/>
        <v>1.3025999999999999E-2</v>
      </c>
      <c r="J43">
        <f t="shared" si="3"/>
        <v>1.0974404999999998</v>
      </c>
    </row>
    <row r="44" spans="1:10">
      <c r="A44">
        <v>27089236</v>
      </c>
      <c r="B44">
        <v>22310130.539064001</v>
      </c>
      <c r="C44">
        <v>1.0139E-2</v>
      </c>
      <c r="D44">
        <v>8.8630068499999997</v>
      </c>
      <c r="G44" s="3">
        <f t="shared" si="0"/>
        <v>2.7089235999999999E-2</v>
      </c>
      <c r="H44" s="3">
        <f t="shared" si="1"/>
        <v>2.2310130539064003E-2</v>
      </c>
      <c r="I44">
        <f t="shared" si="2"/>
        <v>1.0139E-2</v>
      </c>
      <c r="J44">
        <f t="shared" si="3"/>
        <v>0.88630068499999992</v>
      </c>
    </row>
    <row r="45" spans="1:10">
      <c r="A45">
        <v>32342338</v>
      </c>
      <c r="B45">
        <v>24293974.875</v>
      </c>
      <c r="C45">
        <v>7.9059999999999998E-3</v>
      </c>
      <c r="D45">
        <v>7.5507382428548837</v>
      </c>
      <c r="G45" s="3">
        <f t="shared" si="0"/>
        <v>3.2342337999999998E-2</v>
      </c>
      <c r="H45" s="3">
        <f t="shared" si="1"/>
        <v>2.4293974874999999E-2</v>
      </c>
      <c r="I45">
        <f t="shared" si="2"/>
        <v>7.9059999999999998E-3</v>
      </c>
      <c r="J45">
        <f t="shared" si="3"/>
        <v>0.75507382428548842</v>
      </c>
    </row>
    <row r="46" spans="1:10">
      <c r="A46">
        <v>32342338</v>
      </c>
      <c r="B46">
        <v>24290980.402344</v>
      </c>
      <c r="C46">
        <v>7.5079999999999999E-3</v>
      </c>
      <c r="D46">
        <v>7.1830191076894199</v>
      </c>
      <c r="G46" s="3">
        <f t="shared" si="0"/>
        <v>3.2342337999999998E-2</v>
      </c>
      <c r="H46" s="3">
        <f t="shared" si="1"/>
        <v>2.4290980402343999E-2</v>
      </c>
      <c r="I46">
        <f t="shared" si="2"/>
        <v>7.5079999999999999E-3</v>
      </c>
      <c r="J46">
        <f t="shared" si="3"/>
        <v>0.71830191076894201</v>
      </c>
    </row>
    <row r="47" spans="1:10">
      <c r="A47">
        <v>29225326</v>
      </c>
      <c r="B47">
        <v>29376634.859375998</v>
      </c>
      <c r="C47">
        <v>8.8109999999999994E-3</v>
      </c>
      <c r="D47">
        <v>8.530369649999999</v>
      </c>
      <c r="G47" s="3">
        <f t="shared" si="0"/>
        <v>2.9225325999999999E-2</v>
      </c>
      <c r="H47" s="3">
        <f t="shared" si="1"/>
        <v>2.9376634859376E-2</v>
      </c>
      <c r="I47">
        <f t="shared" si="2"/>
        <v>8.8109999999999994E-3</v>
      </c>
      <c r="J47">
        <f t="shared" si="3"/>
        <v>0.85303696499999992</v>
      </c>
    </row>
    <row r="48" spans="1:10">
      <c r="A48">
        <v>36136776</v>
      </c>
      <c r="B48">
        <v>26738055.636720002</v>
      </c>
      <c r="C48">
        <v>4.7460000000000002E-3</v>
      </c>
      <c r="D48">
        <v>4.6937676333312242</v>
      </c>
      <c r="G48" s="3">
        <f t="shared" si="0"/>
        <v>3.6136776000000002E-2</v>
      </c>
      <c r="H48" s="3">
        <f t="shared" si="1"/>
        <v>2.6738055636720003E-2</v>
      </c>
      <c r="I48">
        <f t="shared" si="2"/>
        <v>4.7460000000000002E-3</v>
      </c>
      <c r="J48">
        <f t="shared" si="3"/>
        <v>0.46937676333312239</v>
      </c>
    </row>
    <row r="49" spans="1:10">
      <c r="A49">
        <v>35101350</v>
      </c>
      <c r="B49">
        <v>27680118.138672002</v>
      </c>
      <c r="C49">
        <v>4.4710000000000001E-3</v>
      </c>
      <c r="D49">
        <v>4.3986487000007894</v>
      </c>
      <c r="G49" s="3">
        <f t="shared" si="0"/>
        <v>3.5101350000000003E-2</v>
      </c>
      <c r="H49" s="3">
        <f t="shared" si="1"/>
        <v>2.7680118138672001E-2</v>
      </c>
      <c r="I49">
        <f t="shared" si="2"/>
        <v>4.4710000000000001E-3</v>
      </c>
      <c r="J49">
        <f t="shared" si="3"/>
        <v>0.43986487000007896</v>
      </c>
    </row>
    <row r="50" spans="1:10">
      <c r="A50">
        <v>35101350</v>
      </c>
      <c r="B50">
        <v>27678416.800783999</v>
      </c>
      <c r="C50">
        <v>4.4060000000000002E-3</v>
      </c>
      <c r="D50">
        <v>4.3565151125000003</v>
      </c>
      <c r="G50" s="3">
        <f t="shared" si="0"/>
        <v>3.5101350000000003E-2</v>
      </c>
      <c r="H50" s="3">
        <f t="shared" si="1"/>
        <v>2.7678416800783999E-2</v>
      </c>
      <c r="I50">
        <f t="shared" si="2"/>
        <v>4.4060000000000002E-3</v>
      </c>
      <c r="J50">
        <f t="shared" si="3"/>
        <v>0.43565151125000001</v>
      </c>
    </row>
    <row r="51" spans="1:10">
      <c r="A51">
        <v>35101350</v>
      </c>
      <c r="B51">
        <v>27678900.384768002</v>
      </c>
      <c r="C51">
        <v>4.6150000000000002E-3</v>
      </c>
      <c r="D51">
        <v>4.5228357352954749</v>
      </c>
      <c r="G51" s="3">
        <f t="shared" si="0"/>
        <v>3.5101350000000003E-2</v>
      </c>
      <c r="H51" s="3">
        <f t="shared" si="1"/>
        <v>2.7678900384768002E-2</v>
      </c>
      <c r="I51">
        <f t="shared" si="2"/>
        <v>4.6150000000000002E-3</v>
      </c>
      <c r="J51">
        <f t="shared" si="3"/>
        <v>0.45228357352954751</v>
      </c>
    </row>
    <row r="52" spans="1:10">
      <c r="A52">
        <v>35101350</v>
      </c>
      <c r="B52">
        <v>27680742.703127999</v>
      </c>
      <c r="C52">
        <v>4.535E-3</v>
      </c>
      <c r="D52">
        <v>4.4572114117668402</v>
      </c>
      <c r="G52" s="3">
        <f t="shared" si="0"/>
        <v>3.5101350000000003E-2</v>
      </c>
      <c r="H52" s="3">
        <f t="shared" si="1"/>
        <v>2.7680742703127998E-2</v>
      </c>
      <c r="I52">
        <f t="shared" si="2"/>
        <v>4.535E-3</v>
      </c>
      <c r="J52">
        <f t="shared" si="3"/>
        <v>0.44572114117668404</v>
      </c>
    </row>
    <row r="53" spans="1:10">
      <c r="A53">
        <v>35101350</v>
      </c>
      <c r="B53">
        <v>27679232.595704</v>
      </c>
      <c r="C53">
        <v>4.3839999999999999E-3</v>
      </c>
      <c r="D53">
        <v>4.3221856000000001</v>
      </c>
      <c r="G53" s="3">
        <f t="shared" si="0"/>
        <v>3.5101350000000003E-2</v>
      </c>
      <c r="H53" s="3">
        <f t="shared" si="1"/>
        <v>2.7679232595704002E-2</v>
      </c>
      <c r="I53">
        <f t="shared" si="2"/>
        <v>4.3839999999999999E-3</v>
      </c>
      <c r="J53">
        <f t="shared" si="3"/>
        <v>0.43221856000000003</v>
      </c>
    </row>
    <row r="54" spans="1:10">
      <c r="A54">
        <v>35177750</v>
      </c>
      <c r="B54">
        <v>27745565.888672002</v>
      </c>
      <c r="C54">
        <v>4.3600000000000002E-3</v>
      </c>
      <c r="D54">
        <v>4.3177079999999997</v>
      </c>
      <c r="G54" s="3">
        <f t="shared" si="0"/>
        <v>3.5177750000000001E-2</v>
      </c>
      <c r="H54" s="3">
        <f t="shared" si="1"/>
        <v>2.7745565888672E-2</v>
      </c>
      <c r="I54">
        <f t="shared" si="2"/>
        <v>4.3600000000000002E-3</v>
      </c>
      <c r="J54">
        <f t="shared" si="3"/>
        <v>0.43177079999999995</v>
      </c>
    </row>
    <row r="55" spans="1:10">
      <c r="A55">
        <v>35177750</v>
      </c>
      <c r="B55">
        <v>27745077.214839999</v>
      </c>
      <c r="C55">
        <v>4.4079999999999996E-3</v>
      </c>
      <c r="D55">
        <v>4.3530652999999999</v>
      </c>
      <c r="G55" s="3">
        <f t="shared" si="0"/>
        <v>3.5177750000000001E-2</v>
      </c>
      <c r="H55" s="3">
        <f t="shared" si="1"/>
        <v>2.774507721484E-2</v>
      </c>
      <c r="I55">
        <f t="shared" si="2"/>
        <v>4.4079999999999996E-3</v>
      </c>
      <c r="J55">
        <f t="shared" si="3"/>
        <v>0.43530652999999997</v>
      </c>
    </row>
    <row r="56" spans="1:10">
      <c r="A56">
        <v>35177750</v>
      </c>
      <c r="B56">
        <v>27746956.324216001</v>
      </c>
      <c r="C56">
        <v>4.3909999999999999E-3</v>
      </c>
      <c r="D56">
        <v>4.3321057124999998</v>
      </c>
      <c r="G56" s="3">
        <f t="shared" si="0"/>
        <v>3.5177750000000001E-2</v>
      </c>
      <c r="H56" s="3">
        <f t="shared" si="1"/>
        <v>2.7746956324216001E-2</v>
      </c>
      <c r="I56">
        <f t="shared" si="2"/>
        <v>4.3909999999999999E-3</v>
      </c>
      <c r="J56">
        <f t="shared" si="3"/>
        <v>0.43321057124999995</v>
      </c>
    </row>
    <row r="57" spans="1:10">
      <c r="A57">
        <v>35177750</v>
      </c>
      <c r="B57">
        <v>27746719.111327998</v>
      </c>
      <c r="C57">
        <v>4.4200000000000003E-3</v>
      </c>
      <c r="D57">
        <v>4.3542525000000003</v>
      </c>
      <c r="G57" s="3">
        <f t="shared" si="0"/>
        <v>3.5177750000000001E-2</v>
      </c>
      <c r="H57" s="3">
        <f t="shared" si="1"/>
        <v>2.7746719111327998E-2</v>
      </c>
      <c r="I57">
        <f t="shared" si="2"/>
        <v>4.4200000000000003E-3</v>
      </c>
      <c r="J57">
        <f t="shared" si="3"/>
        <v>0.43542525000000004</v>
      </c>
    </row>
    <row r="58" spans="1:10">
      <c r="A58">
        <v>35177750</v>
      </c>
      <c r="B58">
        <v>27746897.847656</v>
      </c>
      <c r="C58">
        <v>4.45E-3</v>
      </c>
      <c r="D58">
        <v>4.3851412499999993</v>
      </c>
      <c r="G58" s="3">
        <f t="shared" si="0"/>
        <v>3.5177750000000001E-2</v>
      </c>
      <c r="H58" s="3">
        <f t="shared" si="1"/>
        <v>2.7746897847656E-2</v>
      </c>
      <c r="I58">
        <f t="shared" si="2"/>
        <v>4.45E-3</v>
      </c>
      <c r="J58">
        <f t="shared" si="3"/>
        <v>0.43851412499999992</v>
      </c>
    </row>
    <row r="59" spans="1:10">
      <c r="A59">
        <v>35177750</v>
      </c>
      <c r="B59">
        <v>27746409.25</v>
      </c>
      <c r="C59">
        <v>4.411E-3</v>
      </c>
      <c r="D59">
        <v>4.3543737875000001</v>
      </c>
      <c r="G59" s="3">
        <f t="shared" si="0"/>
        <v>3.5177750000000001E-2</v>
      </c>
      <c r="H59" s="3">
        <f t="shared" si="1"/>
        <v>2.774640925E-2</v>
      </c>
      <c r="I59">
        <f t="shared" si="2"/>
        <v>4.411E-3</v>
      </c>
      <c r="J59">
        <f t="shared" si="3"/>
        <v>0.43543737874999999</v>
      </c>
    </row>
    <row r="60" spans="1:10">
      <c r="A60">
        <v>35177750</v>
      </c>
      <c r="B60">
        <v>27746121.587887999</v>
      </c>
      <c r="C60">
        <v>4.3439999999999998E-3</v>
      </c>
      <c r="D60">
        <v>4.2863985599999994</v>
      </c>
      <c r="G60" s="3">
        <f t="shared" si="0"/>
        <v>3.5177750000000001E-2</v>
      </c>
      <c r="H60" s="3">
        <f t="shared" si="1"/>
        <v>2.7746121587887997E-2</v>
      </c>
      <c r="I60">
        <f t="shared" si="2"/>
        <v>4.3439999999999998E-3</v>
      </c>
      <c r="J60">
        <f t="shared" si="3"/>
        <v>0.42863985599999993</v>
      </c>
    </row>
    <row r="61" spans="1:10">
      <c r="A61">
        <v>35177750</v>
      </c>
      <c r="B61">
        <v>27747119.464839999</v>
      </c>
      <c r="C61">
        <v>4.4320000000000002E-3</v>
      </c>
      <c r="D61">
        <v>4.3629715999999998</v>
      </c>
      <c r="G61" s="3">
        <f t="shared" si="0"/>
        <v>3.5177750000000001E-2</v>
      </c>
      <c r="H61" s="3">
        <f t="shared" si="1"/>
        <v>2.7747119464839997E-2</v>
      </c>
      <c r="I61">
        <f t="shared" si="2"/>
        <v>4.4320000000000002E-3</v>
      </c>
      <c r="J61">
        <f t="shared" si="3"/>
        <v>0.43629715999999996</v>
      </c>
    </row>
    <row r="62" spans="1:10">
      <c r="A62">
        <v>36976952</v>
      </c>
      <c r="B62">
        <v>27951708.666016001</v>
      </c>
      <c r="C62">
        <v>4.8830000000000002E-3</v>
      </c>
      <c r="D62">
        <v>4.8436647222200522</v>
      </c>
      <c r="G62" s="3">
        <f t="shared" si="0"/>
        <v>3.6976952E-2</v>
      </c>
      <c r="H62" s="3">
        <f t="shared" si="1"/>
        <v>2.7951708666016001E-2</v>
      </c>
      <c r="I62">
        <f t="shared" si="2"/>
        <v>4.8830000000000002E-3</v>
      </c>
      <c r="J62">
        <f t="shared" si="3"/>
        <v>0.48436647222200524</v>
      </c>
    </row>
    <row r="63" spans="1:10">
      <c r="A63">
        <v>29620404</v>
      </c>
      <c r="B63">
        <v>32211450.179687999</v>
      </c>
      <c r="C63">
        <v>5.8149999999999999E-3</v>
      </c>
      <c r="D63">
        <v>5.8352361999999998</v>
      </c>
      <c r="G63" s="3">
        <f t="shared" si="0"/>
        <v>2.9620403999999999E-2</v>
      </c>
      <c r="H63" s="3">
        <f t="shared" si="1"/>
        <v>3.2211450179687996E-2</v>
      </c>
      <c r="I63">
        <f t="shared" si="2"/>
        <v>5.8149999999999999E-3</v>
      </c>
      <c r="J63">
        <f t="shared" si="3"/>
        <v>0.58352362000000002</v>
      </c>
    </row>
    <row r="64" spans="1:10">
      <c r="A64">
        <v>36978948</v>
      </c>
      <c r="B64">
        <v>30058052.910160001</v>
      </c>
      <c r="C64">
        <v>8.7469999999999996E-3</v>
      </c>
      <c r="D64">
        <v>8.1067195999999999</v>
      </c>
      <c r="G64" s="3">
        <f t="shared" si="0"/>
        <v>3.6978947999999998E-2</v>
      </c>
      <c r="H64" s="3">
        <f t="shared" si="1"/>
        <v>3.0058052910160001E-2</v>
      </c>
      <c r="I64">
        <f t="shared" si="2"/>
        <v>8.7469999999999996E-3</v>
      </c>
      <c r="J64">
        <f t="shared" si="3"/>
        <v>0.81067195999999997</v>
      </c>
    </row>
    <row r="65" spans="1:10">
      <c r="A65">
        <v>25606746</v>
      </c>
      <c r="B65">
        <v>41263429.25</v>
      </c>
      <c r="C65">
        <v>1.2094000000000001E-2</v>
      </c>
      <c r="D65">
        <v>11.140772909093108</v>
      </c>
      <c r="G65" s="3">
        <f t="shared" si="0"/>
        <v>2.5606746E-2</v>
      </c>
      <c r="H65" s="3">
        <f t="shared" si="1"/>
        <v>4.1263429249999997E-2</v>
      </c>
      <c r="I65">
        <f t="shared" si="2"/>
        <v>1.2094000000000001E-2</v>
      </c>
      <c r="J65">
        <f t="shared" si="3"/>
        <v>1.1140772909093108</v>
      </c>
    </row>
    <row r="66" spans="1:10">
      <c r="A66">
        <v>38470280</v>
      </c>
      <c r="B66">
        <v>31543332.39844</v>
      </c>
      <c r="C66">
        <v>1.4154999999999999E-2</v>
      </c>
      <c r="D66">
        <v>12.468431749999999</v>
      </c>
      <c r="G66" s="3">
        <f t="shared" si="0"/>
        <v>3.8470280000000003E-2</v>
      </c>
      <c r="H66" s="3">
        <f t="shared" si="1"/>
        <v>3.1543332398439997E-2</v>
      </c>
      <c r="I66">
        <f t="shared" si="2"/>
        <v>1.4154999999999999E-2</v>
      </c>
      <c r="J66">
        <f t="shared" si="3"/>
        <v>1.246843175</v>
      </c>
    </row>
    <row r="67" spans="1:10">
      <c r="A67">
        <v>40481870</v>
      </c>
      <c r="B67">
        <v>31687024.804687999</v>
      </c>
      <c r="C67">
        <v>4.9639999999999997E-3</v>
      </c>
      <c r="D67">
        <v>4.8338811499999998</v>
      </c>
      <c r="G67" s="3">
        <f t="shared" ref="G67:G130" si="4">A67/1000000000</f>
        <v>4.0481870000000003E-2</v>
      </c>
      <c r="H67" s="3">
        <f t="shared" ref="H67:H130" si="5">B67/1000000000</f>
        <v>3.1687024804687998E-2</v>
      </c>
      <c r="I67">
        <f t="shared" ref="I67:I130" si="6">C67</f>
        <v>4.9639999999999997E-3</v>
      </c>
      <c r="J67">
        <f t="shared" ref="J67:J130" si="7">D67/10</f>
        <v>0.48338811500000001</v>
      </c>
    </row>
    <row r="68" spans="1:10">
      <c r="A68">
        <v>29941534</v>
      </c>
      <c r="B68">
        <v>46865116.195312001</v>
      </c>
      <c r="C68">
        <v>1.3757999999999999E-2</v>
      </c>
      <c r="D68">
        <v>13.228546300004584</v>
      </c>
      <c r="G68" s="3">
        <f t="shared" si="4"/>
        <v>2.9941533999999999E-2</v>
      </c>
      <c r="H68" s="3">
        <f t="shared" si="5"/>
        <v>4.6865116195312001E-2</v>
      </c>
      <c r="I68">
        <f t="shared" si="6"/>
        <v>1.3757999999999999E-2</v>
      </c>
      <c r="J68">
        <f t="shared" si="7"/>
        <v>1.3228546300004584</v>
      </c>
    </row>
    <row r="69" spans="1:10">
      <c r="A69">
        <v>29881440</v>
      </c>
      <c r="B69">
        <v>33628484.597655997</v>
      </c>
      <c r="C69">
        <v>6.3639999999999999E-3</v>
      </c>
      <c r="D69">
        <v>6.3566524727243801</v>
      </c>
      <c r="G69" s="3">
        <f t="shared" si="4"/>
        <v>2.9881439999999999E-2</v>
      </c>
      <c r="H69" s="3">
        <f t="shared" si="5"/>
        <v>3.3628484597655994E-2</v>
      </c>
      <c r="I69">
        <f t="shared" si="6"/>
        <v>6.3639999999999999E-3</v>
      </c>
      <c r="J69">
        <f t="shared" si="7"/>
        <v>0.63566524727243801</v>
      </c>
    </row>
    <row r="70" spans="1:10">
      <c r="A70">
        <v>39506156</v>
      </c>
      <c r="B70">
        <v>38163220.390624002</v>
      </c>
      <c r="C70">
        <v>1.9723000000000001E-2</v>
      </c>
      <c r="D70">
        <v>18.525320825000001</v>
      </c>
      <c r="G70" s="3">
        <f t="shared" si="4"/>
        <v>3.9506156000000001E-2</v>
      </c>
      <c r="H70" s="3">
        <f t="shared" si="5"/>
        <v>3.8163220390624003E-2</v>
      </c>
      <c r="I70">
        <f t="shared" si="6"/>
        <v>1.9723000000000001E-2</v>
      </c>
      <c r="J70">
        <f t="shared" si="7"/>
        <v>1.8525320825000002</v>
      </c>
    </row>
    <row r="71" spans="1:10">
      <c r="A71">
        <v>43517848</v>
      </c>
      <c r="B71">
        <v>34465353.675783999</v>
      </c>
      <c r="C71">
        <v>9.5049999999999996E-3</v>
      </c>
      <c r="D71">
        <v>9.1922855000000006</v>
      </c>
      <c r="G71" s="3">
        <f t="shared" si="4"/>
        <v>4.3517847999999998E-2</v>
      </c>
      <c r="H71" s="3">
        <f t="shared" si="5"/>
        <v>3.4465353675784002E-2</v>
      </c>
      <c r="I71">
        <f t="shared" si="6"/>
        <v>9.5049999999999996E-3</v>
      </c>
      <c r="J71">
        <f t="shared" si="7"/>
        <v>0.91922855000000003</v>
      </c>
    </row>
    <row r="72" spans="1:10">
      <c r="A72">
        <v>33037896</v>
      </c>
      <c r="B72">
        <v>51209315.109375998</v>
      </c>
      <c r="C72">
        <v>2.0969000000000002E-2</v>
      </c>
      <c r="D72">
        <v>19.540312133340326</v>
      </c>
      <c r="G72" s="3">
        <f t="shared" si="4"/>
        <v>3.3037895999999997E-2</v>
      </c>
      <c r="H72" s="3">
        <f t="shared" si="5"/>
        <v>5.1209315109376E-2</v>
      </c>
      <c r="I72">
        <f t="shared" si="6"/>
        <v>2.0969000000000002E-2</v>
      </c>
      <c r="J72">
        <f t="shared" si="7"/>
        <v>1.9540312133340325</v>
      </c>
    </row>
    <row r="73" spans="1:10">
      <c r="A73">
        <v>44644672</v>
      </c>
      <c r="B73">
        <v>35124055.890624002</v>
      </c>
      <c r="C73">
        <v>1.4324999999999999E-2</v>
      </c>
      <c r="D73">
        <v>12.56500846153185</v>
      </c>
      <c r="G73" s="3">
        <f t="shared" si="4"/>
        <v>4.4644672000000003E-2</v>
      </c>
      <c r="H73" s="3">
        <f t="shared" si="5"/>
        <v>3.5124055890623999E-2</v>
      </c>
      <c r="I73">
        <f t="shared" si="6"/>
        <v>1.4324999999999999E-2</v>
      </c>
      <c r="J73">
        <f t="shared" si="7"/>
        <v>1.256500846153185</v>
      </c>
    </row>
    <row r="74" spans="1:10">
      <c r="A74">
        <v>42010778</v>
      </c>
      <c r="B74">
        <v>35408562.015624002</v>
      </c>
      <c r="C74">
        <v>5.4619999999999998E-3</v>
      </c>
      <c r="D74">
        <v>5.51585532</v>
      </c>
      <c r="G74" s="3">
        <f t="shared" si="4"/>
        <v>4.2010777999999999E-2</v>
      </c>
      <c r="H74" s="3">
        <f t="shared" si="5"/>
        <v>3.5408562015624E-2</v>
      </c>
      <c r="I74">
        <f t="shared" si="6"/>
        <v>5.4619999999999998E-3</v>
      </c>
      <c r="J74">
        <f t="shared" si="7"/>
        <v>0.55158553200000005</v>
      </c>
    </row>
    <row r="75" spans="1:10">
      <c r="A75">
        <v>37840694</v>
      </c>
      <c r="B75">
        <v>45120176.742183998</v>
      </c>
      <c r="C75">
        <v>1.0638999999999999E-2</v>
      </c>
      <c r="D75">
        <v>10.484734499999998</v>
      </c>
      <c r="G75" s="3">
        <f t="shared" si="4"/>
        <v>3.7840694000000001E-2</v>
      </c>
      <c r="H75" s="3">
        <f t="shared" si="5"/>
        <v>4.5120176742184E-2</v>
      </c>
      <c r="I75">
        <f t="shared" si="6"/>
        <v>1.0638999999999999E-2</v>
      </c>
      <c r="J75">
        <f t="shared" si="7"/>
        <v>1.0484734499999999</v>
      </c>
    </row>
    <row r="76" spans="1:10">
      <c r="A76">
        <v>49339286</v>
      </c>
      <c r="B76">
        <v>37064565.664063998</v>
      </c>
      <c r="C76">
        <v>7.5360000000000002E-3</v>
      </c>
      <c r="D76">
        <v>7.3895862857110561</v>
      </c>
      <c r="G76" s="3">
        <f t="shared" si="4"/>
        <v>4.9339286000000003E-2</v>
      </c>
      <c r="H76" s="3">
        <f t="shared" si="5"/>
        <v>3.7064565664063999E-2</v>
      </c>
      <c r="I76">
        <f t="shared" si="6"/>
        <v>7.5360000000000002E-3</v>
      </c>
      <c r="J76">
        <f t="shared" si="7"/>
        <v>0.73895862857110561</v>
      </c>
    </row>
    <row r="77" spans="1:10">
      <c r="A77">
        <v>44336596</v>
      </c>
      <c r="B77">
        <v>37736163.015624002</v>
      </c>
      <c r="C77">
        <v>2.1923000000000002E-2</v>
      </c>
      <c r="D77">
        <v>20.641722444454189</v>
      </c>
      <c r="G77" s="3">
        <f t="shared" si="4"/>
        <v>4.4336595999999999E-2</v>
      </c>
      <c r="H77" s="3">
        <f t="shared" si="5"/>
        <v>3.7736163015623998E-2</v>
      </c>
      <c r="I77">
        <f t="shared" si="6"/>
        <v>2.1923000000000002E-2</v>
      </c>
      <c r="J77">
        <f t="shared" si="7"/>
        <v>2.0641722444454187</v>
      </c>
    </row>
    <row r="78" spans="1:10">
      <c r="A78">
        <v>38388386</v>
      </c>
      <c r="B78">
        <v>43187698.179687999</v>
      </c>
      <c r="C78">
        <v>1.2795000000000001E-2</v>
      </c>
      <c r="D78">
        <v>11.979725863638691</v>
      </c>
      <c r="G78" s="3">
        <f t="shared" si="4"/>
        <v>3.8388385999999997E-2</v>
      </c>
      <c r="H78" s="3">
        <f t="shared" si="5"/>
        <v>4.3187698179687997E-2</v>
      </c>
      <c r="I78">
        <f t="shared" si="6"/>
        <v>1.2795000000000001E-2</v>
      </c>
      <c r="J78">
        <f t="shared" si="7"/>
        <v>1.1979725863638691</v>
      </c>
    </row>
    <row r="79" spans="1:10">
      <c r="A79">
        <v>47777550</v>
      </c>
      <c r="B79">
        <v>38904886.968751997</v>
      </c>
      <c r="C79">
        <v>1.1412E-2</v>
      </c>
      <c r="D79">
        <v>10.511846799997464</v>
      </c>
      <c r="G79" s="3">
        <f t="shared" si="4"/>
        <v>4.7777550000000002E-2</v>
      </c>
      <c r="H79" s="3">
        <f t="shared" si="5"/>
        <v>3.8904886968751995E-2</v>
      </c>
      <c r="I79">
        <f t="shared" si="6"/>
        <v>1.1412E-2</v>
      </c>
      <c r="J79">
        <f t="shared" si="7"/>
        <v>1.0511846799997464</v>
      </c>
    </row>
    <row r="80" spans="1:10">
      <c r="A80">
        <v>32513710</v>
      </c>
      <c r="B80">
        <v>53565463.609375998</v>
      </c>
      <c r="C80">
        <v>1.6035000000000001E-2</v>
      </c>
      <c r="D80">
        <v>14.78804967857601</v>
      </c>
      <c r="G80" s="3">
        <f t="shared" si="4"/>
        <v>3.2513710000000001E-2</v>
      </c>
      <c r="H80" s="3">
        <f t="shared" si="5"/>
        <v>5.3565463609376002E-2</v>
      </c>
      <c r="I80">
        <f t="shared" si="6"/>
        <v>1.6035000000000001E-2</v>
      </c>
      <c r="J80">
        <f t="shared" si="7"/>
        <v>1.478804967857601</v>
      </c>
    </row>
    <row r="81" spans="1:10">
      <c r="A81">
        <v>47001462</v>
      </c>
      <c r="B81">
        <v>39683300.449216001</v>
      </c>
      <c r="C81">
        <v>6.1110000000000001E-3</v>
      </c>
      <c r="D81">
        <v>6.14594380910202</v>
      </c>
      <c r="G81" s="3">
        <f t="shared" si="4"/>
        <v>4.7001462000000001E-2</v>
      </c>
      <c r="H81" s="3">
        <f t="shared" si="5"/>
        <v>3.9683300449216002E-2</v>
      </c>
      <c r="I81">
        <f t="shared" si="6"/>
        <v>6.1110000000000001E-3</v>
      </c>
      <c r="J81">
        <f t="shared" si="7"/>
        <v>0.61459438091020202</v>
      </c>
    </row>
    <row r="82" spans="1:10">
      <c r="A82">
        <v>40845954</v>
      </c>
      <c r="B82">
        <v>70709162.125</v>
      </c>
      <c r="C82">
        <v>1.1794000000000001E-2</v>
      </c>
      <c r="D82">
        <v>11.55847382</v>
      </c>
      <c r="G82" s="3">
        <f t="shared" si="4"/>
        <v>4.0845953999999997E-2</v>
      </c>
      <c r="H82" s="3">
        <f t="shared" si="5"/>
        <v>7.0709162125000002E-2</v>
      </c>
      <c r="I82">
        <f t="shared" si="6"/>
        <v>1.1794000000000001E-2</v>
      </c>
      <c r="J82">
        <f t="shared" si="7"/>
        <v>1.1558473819999999</v>
      </c>
    </row>
    <row r="83" spans="1:10">
      <c r="A83">
        <v>26815670</v>
      </c>
      <c r="B83">
        <v>48079992.835936002</v>
      </c>
      <c r="C83">
        <v>1.0473E-2</v>
      </c>
      <c r="D83">
        <v>10.308312075</v>
      </c>
      <c r="G83" s="3">
        <f t="shared" si="4"/>
        <v>2.681567E-2</v>
      </c>
      <c r="H83" s="3">
        <f t="shared" si="5"/>
        <v>4.8079992835936003E-2</v>
      </c>
      <c r="I83">
        <f t="shared" si="6"/>
        <v>1.0473E-2</v>
      </c>
      <c r="J83">
        <f t="shared" si="7"/>
        <v>1.0308312074999999</v>
      </c>
    </row>
    <row r="84" spans="1:10">
      <c r="A84">
        <v>42335978</v>
      </c>
      <c r="B84">
        <v>51661209.421871997</v>
      </c>
      <c r="C84">
        <v>1.1289E-2</v>
      </c>
      <c r="D84">
        <v>11.01083904</v>
      </c>
      <c r="G84" s="3">
        <f t="shared" si="4"/>
        <v>4.2335978000000003E-2</v>
      </c>
      <c r="H84" s="3">
        <f t="shared" si="5"/>
        <v>5.1661209421871995E-2</v>
      </c>
      <c r="I84">
        <f t="shared" si="6"/>
        <v>1.1289E-2</v>
      </c>
      <c r="J84">
        <f t="shared" si="7"/>
        <v>1.101083904</v>
      </c>
    </row>
    <row r="85" spans="1:10">
      <c r="A85">
        <v>53674226</v>
      </c>
      <c r="B85">
        <v>41973992.695312001</v>
      </c>
      <c r="C85">
        <v>1.4033E-2</v>
      </c>
      <c r="D85">
        <v>13.083784491661989</v>
      </c>
      <c r="G85" s="3">
        <f t="shared" si="4"/>
        <v>5.3674225999999998E-2</v>
      </c>
      <c r="H85" s="3">
        <f t="shared" si="5"/>
        <v>4.1973992695312004E-2</v>
      </c>
      <c r="I85">
        <f t="shared" si="6"/>
        <v>1.4033E-2</v>
      </c>
      <c r="J85">
        <f t="shared" si="7"/>
        <v>1.3083784491661989</v>
      </c>
    </row>
    <row r="86" spans="1:10">
      <c r="A86">
        <v>40632506</v>
      </c>
      <c r="B86">
        <v>43726148.875</v>
      </c>
      <c r="C86">
        <v>2.2533999999999998E-2</v>
      </c>
      <c r="D86">
        <v>19.565020311101094</v>
      </c>
      <c r="G86" s="3">
        <f t="shared" si="4"/>
        <v>4.0632505999999999E-2</v>
      </c>
      <c r="H86" s="3">
        <f t="shared" si="5"/>
        <v>4.3726148875000002E-2</v>
      </c>
      <c r="I86">
        <f t="shared" si="6"/>
        <v>2.2533999999999998E-2</v>
      </c>
      <c r="J86">
        <f t="shared" si="7"/>
        <v>1.9565020311101093</v>
      </c>
    </row>
    <row r="87" spans="1:10">
      <c r="A87">
        <v>55379944</v>
      </c>
      <c r="B87">
        <v>42674087.164063998</v>
      </c>
      <c r="C87">
        <v>1.3816E-2</v>
      </c>
      <c r="D87">
        <v>12.401702133328728</v>
      </c>
      <c r="G87" s="3">
        <f t="shared" si="4"/>
        <v>5.5379944E-2</v>
      </c>
      <c r="H87" s="3">
        <f t="shared" si="5"/>
        <v>4.2674087164063998E-2</v>
      </c>
      <c r="I87">
        <f t="shared" si="6"/>
        <v>1.3816E-2</v>
      </c>
      <c r="J87">
        <f t="shared" si="7"/>
        <v>1.2401702133328727</v>
      </c>
    </row>
    <row r="88" spans="1:10">
      <c r="A88">
        <v>44220842</v>
      </c>
      <c r="B88">
        <v>79480468.812496006</v>
      </c>
      <c r="C88">
        <v>1.3285E-2</v>
      </c>
      <c r="D88">
        <v>12.804968666671096</v>
      </c>
      <c r="G88" s="3">
        <f t="shared" si="4"/>
        <v>4.4220842000000003E-2</v>
      </c>
      <c r="H88" s="3">
        <f t="shared" si="5"/>
        <v>7.9480468812496E-2</v>
      </c>
      <c r="I88">
        <f t="shared" si="6"/>
        <v>1.3285E-2</v>
      </c>
      <c r="J88">
        <f t="shared" si="7"/>
        <v>1.2804968666671095</v>
      </c>
    </row>
    <row r="89" spans="1:10">
      <c r="A89">
        <v>57431268</v>
      </c>
      <c r="B89">
        <v>43515622.222655997</v>
      </c>
      <c r="C89">
        <v>7.345E-3</v>
      </c>
      <c r="D89">
        <v>7.1405265000033893</v>
      </c>
      <c r="G89" s="3">
        <f t="shared" si="4"/>
        <v>5.7431268000000001E-2</v>
      </c>
      <c r="H89" s="3">
        <f t="shared" si="5"/>
        <v>4.3515622222655995E-2</v>
      </c>
      <c r="I89">
        <f t="shared" si="6"/>
        <v>7.345E-3</v>
      </c>
      <c r="J89">
        <f t="shared" si="7"/>
        <v>0.71405265000033891</v>
      </c>
    </row>
    <row r="90" spans="1:10">
      <c r="A90">
        <v>57934582</v>
      </c>
      <c r="B90">
        <v>43637394.179687999</v>
      </c>
      <c r="C90">
        <v>8.3180000000000007E-3</v>
      </c>
      <c r="D90">
        <v>8.0784416000000014</v>
      </c>
      <c r="G90" s="3">
        <f t="shared" si="4"/>
        <v>5.7934581999999998E-2</v>
      </c>
      <c r="H90" s="3">
        <f t="shared" si="5"/>
        <v>4.3637394179687997E-2</v>
      </c>
      <c r="I90">
        <f t="shared" si="6"/>
        <v>8.3180000000000007E-3</v>
      </c>
      <c r="J90">
        <f t="shared" si="7"/>
        <v>0.80784416000000014</v>
      </c>
    </row>
    <row r="91" spans="1:10">
      <c r="A91">
        <v>54260698</v>
      </c>
      <c r="B91">
        <v>46528592.714840002</v>
      </c>
      <c r="C91">
        <v>8.9529999999999992E-3</v>
      </c>
      <c r="D91">
        <v>8.7653786937499998</v>
      </c>
      <c r="G91" s="3">
        <f t="shared" si="4"/>
        <v>5.4260698000000003E-2</v>
      </c>
      <c r="H91" s="3">
        <f t="shared" si="5"/>
        <v>4.652859271484E-2</v>
      </c>
      <c r="I91">
        <f t="shared" si="6"/>
        <v>8.9529999999999992E-3</v>
      </c>
      <c r="J91">
        <f t="shared" si="7"/>
        <v>0.876537869375</v>
      </c>
    </row>
    <row r="92" spans="1:10">
      <c r="A92">
        <v>57229128</v>
      </c>
      <c r="B92">
        <v>44811072.312495999</v>
      </c>
      <c r="C92">
        <v>1.6958999999999998E-2</v>
      </c>
      <c r="D92">
        <v>15.108433919999998</v>
      </c>
      <c r="G92" s="3">
        <f t="shared" si="4"/>
        <v>5.7229127999999997E-2</v>
      </c>
      <c r="H92" s="3">
        <f t="shared" si="5"/>
        <v>4.4811072312496002E-2</v>
      </c>
      <c r="I92">
        <f t="shared" si="6"/>
        <v>1.6958999999999998E-2</v>
      </c>
      <c r="J92">
        <f t="shared" si="7"/>
        <v>1.5108433919999997</v>
      </c>
    </row>
    <row r="93" spans="1:10">
      <c r="A93">
        <v>37748498</v>
      </c>
      <c r="B93">
        <v>76044306.609375998</v>
      </c>
      <c r="C93">
        <v>2.1228E-2</v>
      </c>
      <c r="D93">
        <v>19.644391200000001</v>
      </c>
      <c r="G93" s="3">
        <f t="shared" si="4"/>
        <v>3.7748497999999998E-2</v>
      </c>
      <c r="H93" s="3">
        <f t="shared" si="5"/>
        <v>7.6044306609376E-2</v>
      </c>
      <c r="I93">
        <f t="shared" si="6"/>
        <v>2.1228E-2</v>
      </c>
      <c r="J93">
        <f t="shared" si="7"/>
        <v>1.9644391200000002</v>
      </c>
    </row>
    <row r="94" spans="1:10">
      <c r="A94">
        <v>57409344</v>
      </c>
      <c r="B94">
        <v>47315344.472655997</v>
      </c>
      <c r="C94">
        <v>7.2579999999999997E-3</v>
      </c>
      <c r="D94">
        <v>7.1413695230785974</v>
      </c>
      <c r="G94" s="3">
        <f t="shared" si="4"/>
        <v>5.7409344000000001E-2</v>
      </c>
      <c r="H94" s="3">
        <f t="shared" si="5"/>
        <v>4.7315344472656E-2</v>
      </c>
      <c r="I94">
        <f t="shared" si="6"/>
        <v>7.2579999999999997E-3</v>
      </c>
      <c r="J94">
        <f t="shared" si="7"/>
        <v>0.71413695230785978</v>
      </c>
    </row>
    <row r="95" spans="1:10">
      <c r="A95">
        <v>53031734</v>
      </c>
      <c r="B95">
        <v>48330801.515624002</v>
      </c>
      <c r="C95">
        <v>2.6277999999999999E-2</v>
      </c>
      <c r="D95">
        <v>22.459567709093296</v>
      </c>
      <c r="G95" s="3">
        <f t="shared" si="4"/>
        <v>5.3031733999999997E-2</v>
      </c>
      <c r="H95" s="3">
        <f t="shared" si="5"/>
        <v>4.8330801515624001E-2</v>
      </c>
      <c r="I95">
        <f t="shared" si="6"/>
        <v>2.6277999999999999E-2</v>
      </c>
      <c r="J95">
        <f t="shared" si="7"/>
        <v>2.2459567709093298</v>
      </c>
    </row>
    <row r="96" spans="1:10">
      <c r="A96">
        <v>47542800</v>
      </c>
      <c r="B96">
        <v>54343767.906248003</v>
      </c>
      <c r="C96">
        <v>2.8556999999999999E-2</v>
      </c>
      <c r="D96">
        <v>25.468011276929666</v>
      </c>
      <c r="G96" s="3">
        <f t="shared" si="4"/>
        <v>4.7542800000000003E-2</v>
      </c>
      <c r="H96" s="3">
        <f t="shared" si="5"/>
        <v>5.4343767906248001E-2</v>
      </c>
      <c r="I96">
        <f t="shared" si="6"/>
        <v>2.8556999999999999E-2</v>
      </c>
      <c r="J96">
        <f t="shared" si="7"/>
        <v>2.5468011276929667</v>
      </c>
    </row>
    <row r="97" spans="1:10">
      <c r="A97">
        <v>60257122</v>
      </c>
      <c r="B97">
        <v>46500699.234375998</v>
      </c>
      <c r="C97">
        <v>1.9753E-2</v>
      </c>
      <c r="D97">
        <v>17.935724</v>
      </c>
      <c r="G97" s="3">
        <f t="shared" si="4"/>
        <v>6.0257122000000003E-2</v>
      </c>
      <c r="H97" s="3">
        <f t="shared" si="5"/>
        <v>4.6500699234375997E-2</v>
      </c>
      <c r="I97">
        <f t="shared" si="6"/>
        <v>1.9753E-2</v>
      </c>
      <c r="J97">
        <f t="shared" si="7"/>
        <v>1.7935724</v>
      </c>
    </row>
    <row r="98" spans="1:10">
      <c r="A98">
        <v>48568350</v>
      </c>
      <c r="B98">
        <v>91753918.703127995</v>
      </c>
      <c r="C98">
        <v>1.5148E-2</v>
      </c>
      <c r="D98">
        <v>14.82814415385198</v>
      </c>
      <c r="G98" s="3">
        <f t="shared" si="4"/>
        <v>4.8568350000000003E-2</v>
      </c>
      <c r="H98" s="3">
        <f t="shared" si="5"/>
        <v>9.175391870312799E-2</v>
      </c>
      <c r="I98">
        <f t="shared" si="6"/>
        <v>1.5148E-2</v>
      </c>
      <c r="J98">
        <f t="shared" si="7"/>
        <v>1.4828144153851981</v>
      </c>
    </row>
    <row r="99" spans="1:10">
      <c r="A99">
        <v>53243980</v>
      </c>
      <c r="B99">
        <v>57934995.921871997</v>
      </c>
      <c r="C99">
        <v>3.6327999999999999E-2</v>
      </c>
      <c r="D99">
        <v>34.396418870598922</v>
      </c>
      <c r="G99" s="3">
        <f t="shared" si="4"/>
        <v>5.3243980000000003E-2</v>
      </c>
      <c r="H99" s="3">
        <f t="shared" si="5"/>
        <v>5.7934995921871998E-2</v>
      </c>
      <c r="I99">
        <f t="shared" si="6"/>
        <v>3.6327999999999999E-2</v>
      </c>
      <c r="J99">
        <f t="shared" si="7"/>
        <v>3.4396418870598922</v>
      </c>
    </row>
    <row r="100" spans="1:10">
      <c r="A100">
        <v>40786498</v>
      </c>
      <c r="B100">
        <v>84283381.281248003</v>
      </c>
      <c r="C100">
        <v>2.9519E-2</v>
      </c>
      <c r="D100">
        <v>26.437216400000001</v>
      </c>
      <c r="G100" s="3">
        <f t="shared" si="4"/>
        <v>4.0786497999999997E-2</v>
      </c>
      <c r="H100" s="3">
        <f t="shared" si="5"/>
        <v>8.4283381281248002E-2</v>
      </c>
      <c r="I100">
        <f t="shared" si="6"/>
        <v>2.9519E-2</v>
      </c>
      <c r="J100">
        <f t="shared" si="7"/>
        <v>2.6437216399999999</v>
      </c>
    </row>
    <row r="101" spans="1:10">
      <c r="A101">
        <v>57927746</v>
      </c>
      <c r="B101">
        <v>48854615.25</v>
      </c>
      <c r="C101">
        <v>2.8672E-2</v>
      </c>
      <c r="D101">
        <v>24.135427938463742</v>
      </c>
      <c r="G101" s="3">
        <f t="shared" si="4"/>
        <v>5.7927746000000002E-2</v>
      </c>
      <c r="H101" s="3">
        <f t="shared" si="5"/>
        <v>4.8854615249999997E-2</v>
      </c>
      <c r="I101">
        <f t="shared" si="6"/>
        <v>2.8672E-2</v>
      </c>
      <c r="J101">
        <f t="shared" si="7"/>
        <v>2.413542793846374</v>
      </c>
    </row>
    <row r="102" spans="1:10">
      <c r="A102">
        <v>63530296</v>
      </c>
      <c r="B102">
        <v>48007285.890624002</v>
      </c>
      <c r="C102">
        <v>2.0952999999999999E-2</v>
      </c>
      <c r="D102">
        <v>19.088415811108781</v>
      </c>
      <c r="G102" s="3">
        <f t="shared" si="4"/>
        <v>6.3530296E-2</v>
      </c>
      <c r="H102" s="3">
        <f t="shared" si="5"/>
        <v>4.8007285890624002E-2</v>
      </c>
      <c r="I102">
        <f t="shared" si="6"/>
        <v>2.0952999999999999E-2</v>
      </c>
      <c r="J102">
        <f t="shared" si="7"/>
        <v>1.9088415811108781</v>
      </c>
    </row>
    <row r="103" spans="1:10">
      <c r="A103">
        <v>50237440</v>
      </c>
      <c r="B103">
        <v>80899370.414064005</v>
      </c>
      <c r="C103">
        <v>1.5990000000000001E-2</v>
      </c>
      <c r="D103">
        <v>15.6481338</v>
      </c>
      <c r="G103" s="3">
        <f t="shared" si="4"/>
        <v>5.0237440000000001E-2</v>
      </c>
      <c r="H103" s="3">
        <f t="shared" si="5"/>
        <v>8.0899370414064004E-2</v>
      </c>
      <c r="I103">
        <f t="shared" si="6"/>
        <v>1.5990000000000001E-2</v>
      </c>
      <c r="J103">
        <f t="shared" si="7"/>
        <v>1.5648133799999999</v>
      </c>
    </row>
    <row r="104" spans="1:10">
      <c r="A104">
        <v>68086246</v>
      </c>
      <c r="B104">
        <v>57479488.406248003</v>
      </c>
      <c r="C104">
        <v>9.9710000000000007E-3</v>
      </c>
      <c r="D104">
        <v>9.7258380375000009</v>
      </c>
      <c r="G104" s="3">
        <f t="shared" si="4"/>
        <v>6.8086246000000003E-2</v>
      </c>
      <c r="H104" s="3">
        <f t="shared" si="5"/>
        <v>5.7479488406248003E-2</v>
      </c>
      <c r="I104">
        <f t="shared" si="6"/>
        <v>9.9710000000000007E-3</v>
      </c>
      <c r="J104">
        <f t="shared" si="7"/>
        <v>0.97258380375000009</v>
      </c>
    </row>
    <row r="105" spans="1:10">
      <c r="A105">
        <v>73632684</v>
      </c>
      <c r="B105">
        <v>57562403.515624002</v>
      </c>
      <c r="C105">
        <v>1.4838E-2</v>
      </c>
      <c r="D105">
        <v>13.852226871424332</v>
      </c>
      <c r="G105" s="3">
        <f t="shared" si="4"/>
        <v>7.3632684000000004E-2</v>
      </c>
      <c r="H105" s="3">
        <f t="shared" si="5"/>
        <v>5.7562403515624E-2</v>
      </c>
      <c r="I105">
        <f t="shared" si="6"/>
        <v>1.4838E-2</v>
      </c>
      <c r="J105">
        <f t="shared" si="7"/>
        <v>1.3852226871424331</v>
      </c>
    </row>
    <row r="106" spans="1:10">
      <c r="A106">
        <v>74929924</v>
      </c>
      <c r="B106">
        <v>58339569</v>
      </c>
      <c r="C106">
        <v>1.7982999999999999E-2</v>
      </c>
      <c r="D106">
        <v>16.0354411</v>
      </c>
      <c r="G106" s="3">
        <f t="shared" si="4"/>
        <v>7.4929923999999995E-2</v>
      </c>
      <c r="H106" s="3">
        <f t="shared" si="5"/>
        <v>5.8339569000000001E-2</v>
      </c>
      <c r="I106">
        <f t="shared" si="6"/>
        <v>1.7982999999999999E-2</v>
      </c>
      <c r="J106">
        <f t="shared" si="7"/>
        <v>1.6035441100000001</v>
      </c>
    </row>
    <row r="107" spans="1:10">
      <c r="A107">
        <v>40770352</v>
      </c>
      <c r="B107">
        <v>77681501.460935995</v>
      </c>
      <c r="C107">
        <v>1.6892999999999998E-2</v>
      </c>
      <c r="D107">
        <v>16.520790900005629</v>
      </c>
      <c r="G107" s="3">
        <f t="shared" si="4"/>
        <v>4.0770352000000003E-2</v>
      </c>
      <c r="H107" s="3">
        <f t="shared" si="5"/>
        <v>7.7681501460935998E-2</v>
      </c>
      <c r="I107">
        <f t="shared" si="6"/>
        <v>1.6892999999999998E-2</v>
      </c>
      <c r="J107">
        <f t="shared" si="7"/>
        <v>1.6520790900005629</v>
      </c>
    </row>
    <row r="108" spans="1:10">
      <c r="A108">
        <v>40725868</v>
      </c>
      <c r="B108">
        <v>69640277.562496006</v>
      </c>
      <c r="C108">
        <v>1.5413E-2</v>
      </c>
      <c r="D108">
        <v>15.05618905</v>
      </c>
      <c r="G108" s="3">
        <f t="shared" si="4"/>
        <v>4.0725867999999998E-2</v>
      </c>
      <c r="H108" s="3">
        <f t="shared" si="5"/>
        <v>6.9640277562496009E-2</v>
      </c>
      <c r="I108">
        <f t="shared" si="6"/>
        <v>1.5413E-2</v>
      </c>
      <c r="J108">
        <f t="shared" si="7"/>
        <v>1.505618905</v>
      </c>
    </row>
    <row r="109" spans="1:10">
      <c r="A109">
        <v>74538192</v>
      </c>
      <c r="B109">
        <v>90053190.406248003</v>
      </c>
      <c r="C109">
        <v>4.0152E-2</v>
      </c>
      <c r="D109">
        <v>37.841754299999998</v>
      </c>
      <c r="G109" s="3">
        <f t="shared" si="4"/>
        <v>7.4538192000000003E-2</v>
      </c>
      <c r="H109" s="3">
        <f t="shared" si="5"/>
        <v>9.0053190406247999E-2</v>
      </c>
      <c r="I109">
        <f t="shared" si="6"/>
        <v>4.0152E-2</v>
      </c>
      <c r="J109">
        <f t="shared" si="7"/>
        <v>3.7841754299999999</v>
      </c>
    </row>
    <row r="110" spans="1:10">
      <c r="A110">
        <v>82010412</v>
      </c>
      <c r="B110">
        <v>65036415.570312001</v>
      </c>
      <c r="C110">
        <v>1.7315000000000001E-2</v>
      </c>
      <c r="D110">
        <v>15.830065600000001</v>
      </c>
      <c r="G110" s="3">
        <f t="shared" si="4"/>
        <v>8.2010412000000005E-2</v>
      </c>
      <c r="H110" s="3">
        <f t="shared" si="5"/>
        <v>6.5036415570312006E-2</v>
      </c>
      <c r="I110">
        <f t="shared" si="6"/>
        <v>1.7315000000000001E-2</v>
      </c>
      <c r="J110">
        <f t="shared" si="7"/>
        <v>1.5830065600000001</v>
      </c>
    </row>
    <row r="111" spans="1:10">
      <c r="A111">
        <v>78766470</v>
      </c>
      <c r="B111">
        <v>97317217.687503994</v>
      </c>
      <c r="C111">
        <v>4.2798999999999997E-2</v>
      </c>
      <c r="D111">
        <v>40.257214944439689</v>
      </c>
      <c r="G111" s="3">
        <f t="shared" si="4"/>
        <v>7.8766470000000005E-2</v>
      </c>
      <c r="H111" s="3">
        <f t="shared" si="5"/>
        <v>9.7317217687503996E-2</v>
      </c>
      <c r="I111">
        <f t="shared" si="6"/>
        <v>4.2798999999999997E-2</v>
      </c>
      <c r="J111">
        <f t="shared" si="7"/>
        <v>4.0257214944439692</v>
      </c>
    </row>
    <row r="112" spans="1:10">
      <c r="A112">
        <v>97077904</v>
      </c>
      <c r="B112">
        <v>78378780.742183998</v>
      </c>
      <c r="C112">
        <v>1.6903999999999999E-2</v>
      </c>
      <c r="D112">
        <v>16.105793119999998</v>
      </c>
      <c r="G112" s="3">
        <f t="shared" si="4"/>
        <v>9.7077904000000007E-2</v>
      </c>
      <c r="H112" s="3">
        <f t="shared" si="5"/>
        <v>7.8378780742184004E-2</v>
      </c>
      <c r="I112">
        <f t="shared" si="6"/>
        <v>1.6903999999999999E-2</v>
      </c>
      <c r="J112">
        <f t="shared" si="7"/>
        <v>1.6105793119999998</v>
      </c>
    </row>
    <row r="113" spans="1:10">
      <c r="A113">
        <v>90060778</v>
      </c>
      <c r="B113">
        <v>117064313.218752</v>
      </c>
      <c r="C113">
        <v>4.7913999999999998E-2</v>
      </c>
      <c r="D113">
        <v>45.208296419999996</v>
      </c>
      <c r="G113" s="3">
        <f t="shared" si="4"/>
        <v>9.0060777999999994E-2</v>
      </c>
      <c r="H113" s="3">
        <f t="shared" si="5"/>
        <v>0.11706431321875199</v>
      </c>
      <c r="I113">
        <f t="shared" si="6"/>
        <v>4.7913999999999998E-2</v>
      </c>
      <c r="J113">
        <f t="shared" si="7"/>
        <v>4.5208296419999998</v>
      </c>
    </row>
    <row r="114" spans="1:10">
      <c r="A114">
        <v>67714924</v>
      </c>
      <c r="B114">
        <v>126203583.718752</v>
      </c>
      <c r="C114">
        <v>3.7762999999999998E-2</v>
      </c>
      <c r="D114">
        <v>34.417827583345918</v>
      </c>
      <c r="G114" s="3">
        <f t="shared" si="4"/>
        <v>6.7714923999999996E-2</v>
      </c>
      <c r="H114" s="3">
        <f t="shared" si="5"/>
        <v>0.12620358371875201</v>
      </c>
      <c r="I114">
        <f t="shared" si="6"/>
        <v>3.7762999999999998E-2</v>
      </c>
      <c r="J114">
        <f t="shared" si="7"/>
        <v>3.4417827583345919</v>
      </c>
    </row>
    <row r="115" spans="1:10">
      <c r="A115">
        <v>105344650</v>
      </c>
      <c r="B115">
        <v>83048023.648440003</v>
      </c>
      <c r="C115">
        <v>1.2130999999999999E-2</v>
      </c>
      <c r="D115">
        <v>12.02509637</v>
      </c>
      <c r="G115" s="3">
        <f t="shared" si="4"/>
        <v>0.10534465</v>
      </c>
      <c r="H115" s="3">
        <f t="shared" si="5"/>
        <v>8.3048023648440009E-2</v>
      </c>
      <c r="I115">
        <f t="shared" si="6"/>
        <v>1.2130999999999999E-2</v>
      </c>
      <c r="J115">
        <f t="shared" si="7"/>
        <v>1.2025096369999999</v>
      </c>
    </row>
    <row r="116" spans="1:10">
      <c r="A116">
        <v>110936844</v>
      </c>
      <c r="B116">
        <v>87439464.976559997</v>
      </c>
      <c r="C116">
        <v>1.8154E-2</v>
      </c>
      <c r="D116">
        <v>17.287520258818191</v>
      </c>
      <c r="G116" s="3">
        <f t="shared" si="4"/>
        <v>0.11093684400000001</v>
      </c>
      <c r="H116" s="3">
        <f t="shared" si="5"/>
        <v>8.7439464976559994E-2</v>
      </c>
      <c r="I116">
        <f t="shared" si="6"/>
        <v>1.8154E-2</v>
      </c>
      <c r="J116">
        <f t="shared" si="7"/>
        <v>1.728752025881819</v>
      </c>
    </row>
    <row r="117" spans="1:10">
      <c r="A117">
        <v>67358292</v>
      </c>
      <c r="B117">
        <v>144377753.06249601</v>
      </c>
      <c r="C117">
        <v>4.2091000000000003E-2</v>
      </c>
      <c r="D117">
        <v>39.096225350000005</v>
      </c>
      <c r="G117" s="3">
        <f t="shared" si="4"/>
        <v>6.7358292E-2</v>
      </c>
      <c r="H117" s="3">
        <f t="shared" si="5"/>
        <v>0.14437775306249601</v>
      </c>
      <c r="I117">
        <f t="shared" si="6"/>
        <v>4.2091000000000003E-2</v>
      </c>
      <c r="J117">
        <f t="shared" si="7"/>
        <v>3.9096225350000005</v>
      </c>
    </row>
    <row r="118" spans="1:10">
      <c r="A118">
        <v>95109476</v>
      </c>
      <c r="B118">
        <v>111583409.875</v>
      </c>
      <c r="C118">
        <v>4.8298000000000001E-2</v>
      </c>
      <c r="D118">
        <v>44.168081927277122</v>
      </c>
      <c r="G118" s="3">
        <f t="shared" si="4"/>
        <v>9.5109475999999998E-2</v>
      </c>
      <c r="H118" s="3">
        <f t="shared" si="5"/>
        <v>0.111583409875</v>
      </c>
      <c r="I118">
        <f t="shared" si="6"/>
        <v>4.8298000000000001E-2</v>
      </c>
      <c r="J118">
        <f t="shared" si="7"/>
        <v>4.4168081927277125</v>
      </c>
    </row>
    <row r="119" spans="1:10">
      <c r="A119">
        <v>121834890</v>
      </c>
      <c r="B119">
        <v>97693555.078127995</v>
      </c>
      <c r="C119">
        <v>2.6005E-2</v>
      </c>
      <c r="D119">
        <v>23.918216954557273</v>
      </c>
      <c r="G119" s="3">
        <f t="shared" si="4"/>
        <v>0.12183489</v>
      </c>
      <c r="H119" s="3">
        <f t="shared" si="5"/>
        <v>9.7693555078127992E-2</v>
      </c>
      <c r="I119">
        <f t="shared" si="6"/>
        <v>2.6005E-2</v>
      </c>
      <c r="J119">
        <f t="shared" si="7"/>
        <v>2.3918216954557274</v>
      </c>
    </row>
    <row r="120" spans="1:10">
      <c r="A120">
        <v>126313380</v>
      </c>
      <c r="B120">
        <v>100925624.375</v>
      </c>
      <c r="C120">
        <v>1.4688E-2</v>
      </c>
      <c r="D120">
        <v>14.659075938464929</v>
      </c>
      <c r="G120" s="3">
        <f t="shared" si="4"/>
        <v>0.12631338</v>
      </c>
      <c r="H120" s="3">
        <f t="shared" si="5"/>
        <v>0.10092562437499999</v>
      </c>
      <c r="I120">
        <f t="shared" si="6"/>
        <v>1.4688E-2</v>
      </c>
      <c r="J120">
        <f t="shared" si="7"/>
        <v>1.4659075938464929</v>
      </c>
    </row>
    <row r="121" spans="1:10">
      <c r="A121">
        <v>129063402</v>
      </c>
      <c r="B121">
        <v>103058583</v>
      </c>
      <c r="C121">
        <v>3.0474000000000001E-2</v>
      </c>
      <c r="D121">
        <v>28.041471553848499</v>
      </c>
      <c r="G121" s="3">
        <f t="shared" si="4"/>
        <v>0.12906340199999999</v>
      </c>
      <c r="H121" s="3">
        <f t="shared" si="5"/>
        <v>0.103058583</v>
      </c>
      <c r="I121">
        <f t="shared" si="6"/>
        <v>3.0474000000000001E-2</v>
      </c>
      <c r="J121">
        <f t="shared" si="7"/>
        <v>2.8041471553848498</v>
      </c>
    </row>
    <row r="122" spans="1:10">
      <c r="A122">
        <v>121402108</v>
      </c>
      <c r="B122">
        <v>101915938.156248</v>
      </c>
      <c r="C122">
        <v>3.56E-2</v>
      </c>
      <c r="D122">
        <v>32.112665882367601</v>
      </c>
      <c r="G122" s="3">
        <f t="shared" si="4"/>
        <v>0.12140210799999999</v>
      </c>
      <c r="H122" s="3">
        <f t="shared" si="5"/>
        <v>0.101915938156248</v>
      </c>
      <c r="I122">
        <f t="shared" si="6"/>
        <v>3.56E-2</v>
      </c>
      <c r="J122">
        <f t="shared" si="7"/>
        <v>3.2112665882367599</v>
      </c>
    </row>
    <row r="123" spans="1:10">
      <c r="A123">
        <v>119048582</v>
      </c>
      <c r="B123">
        <v>120892273.125</v>
      </c>
      <c r="C123">
        <v>8.4995000000000001E-2</v>
      </c>
      <c r="D123">
        <v>78.738423611120552</v>
      </c>
      <c r="G123" s="3">
        <f t="shared" si="4"/>
        <v>0.119048582</v>
      </c>
      <c r="H123" s="3">
        <f t="shared" si="5"/>
        <v>0.120892273125</v>
      </c>
      <c r="I123">
        <f t="shared" si="6"/>
        <v>8.4995000000000001E-2</v>
      </c>
      <c r="J123">
        <f t="shared" si="7"/>
        <v>7.8738423611120556</v>
      </c>
    </row>
    <row r="124" spans="1:10">
      <c r="A124">
        <v>90845854</v>
      </c>
      <c r="B124">
        <v>188028292.718752</v>
      </c>
      <c r="C124">
        <v>5.7043999999999997E-2</v>
      </c>
      <c r="D124">
        <v>52.056160400026329</v>
      </c>
      <c r="G124" s="3">
        <f t="shared" si="4"/>
        <v>9.0845854000000004E-2</v>
      </c>
      <c r="H124" s="3">
        <f t="shared" si="5"/>
        <v>0.18802829271875199</v>
      </c>
      <c r="I124">
        <f t="shared" si="6"/>
        <v>5.7043999999999997E-2</v>
      </c>
      <c r="J124">
        <f t="shared" si="7"/>
        <v>5.2056160400026332</v>
      </c>
    </row>
    <row r="125" spans="1:10">
      <c r="A125">
        <v>143332650</v>
      </c>
      <c r="B125">
        <v>112218414.984376</v>
      </c>
      <c r="C125">
        <v>2.9918E-2</v>
      </c>
      <c r="D125">
        <v>27.250234953853056</v>
      </c>
      <c r="G125" s="3">
        <f t="shared" si="4"/>
        <v>0.14333265000000001</v>
      </c>
      <c r="H125" s="3">
        <f t="shared" si="5"/>
        <v>0.112218414984376</v>
      </c>
      <c r="I125">
        <f t="shared" si="6"/>
        <v>2.9918E-2</v>
      </c>
      <c r="J125">
        <f t="shared" si="7"/>
        <v>2.7250234953853054</v>
      </c>
    </row>
    <row r="126" spans="1:10">
      <c r="A126">
        <v>114313074</v>
      </c>
      <c r="B126">
        <v>113385415.265624</v>
      </c>
      <c r="C126">
        <v>2.145E-2</v>
      </c>
      <c r="D126">
        <v>21.016948333330948</v>
      </c>
      <c r="G126" s="3">
        <f t="shared" si="4"/>
        <v>0.114313074</v>
      </c>
      <c r="H126" s="3">
        <f t="shared" si="5"/>
        <v>0.113385415265624</v>
      </c>
      <c r="I126">
        <f t="shared" si="6"/>
        <v>2.145E-2</v>
      </c>
      <c r="J126">
        <f t="shared" si="7"/>
        <v>2.1016948333330947</v>
      </c>
    </row>
    <row r="127" spans="1:10">
      <c r="A127">
        <v>137987546</v>
      </c>
      <c r="B127">
        <v>181988060.375</v>
      </c>
      <c r="C127">
        <v>8.8850999999999999E-2</v>
      </c>
      <c r="D127">
        <v>83.573250599999994</v>
      </c>
      <c r="G127" s="3">
        <f t="shared" si="4"/>
        <v>0.13798754599999999</v>
      </c>
      <c r="H127" s="3">
        <f t="shared" si="5"/>
        <v>0.18198806037500001</v>
      </c>
      <c r="I127">
        <f t="shared" si="6"/>
        <v>8.8850999999999999E-2</v>
      </c>
      <c r="J127">
        <f t="shared" si="7"/>
        <v>8.3573250599999991</v>
      </c>
    </row>
    <row r="128" spans="1:10">
      <c r="A128">
        <v>155303694</v>
      </c>
      <c r="B128">
        <v>123815263.375</v>
      </c>
      <c r="C128">
        <v>3.9705999999999998E-2</v>
      </c>
      <c r="D128">
        <v>36.565696577773366</v>
      </c>
      <c r="G128" s="3">
        <f t="shared" si="4"/>
        <v>0.15530369399999999</v>
      </c>
      <c r="H128" s="3">
        <f t="shared" si="5"/>
        <v>0.123815263375</v>
      </c>
      <c r="I128">
        <f t="shared" si="6"/>
        <v>3.9705999999999998E-2</v>
      </c>
      <c r="J128">
        <f t="shared" si="7"/>
        <v>3.6565696577773368</v>
      </c>
    </row>
    <row r="129" spans="1:10">
      <c r="A129">
        <v>102262332</v>
      </c>
      <c r="B129">
        <v>200334621.93750399</v>
      </c>
      <c r="C129">
        <v>6.0415999999999997E-2</v>
      </c>
      <c r="D129">
        <v>54.950078171454457</v>
      </c>
      <c r="G129" s="3">
        <f t="shared" si="4"/>
        <v>0.102262332</v>
      </c>
      <c r="H129" s="3">
        <f t="shared" si="5"/>
        <v>0.20033462193750398</v>
      </c>
      <c r="I129">
        <f t="shared" si="6"/>
        <v>6.0415999999999997E-2</v>
      </c>
      <c r="J129">
        <f t="shared" si="7"/>
        <v>5.4950078171454457</v>
      </c>
    </row>
    <row r="130" spans="1:10">
      <c r="A130">
        <v>158046284</v>
      </c>
      <c r="B130">
        <v>188227554</v>
      </c>
      <c r="C130">
        <v>7.7907000000000004E-2</v>
      </c>
      <c r="D130">
        <v>73.353335849999993</v>
      </c>
      <c r="G130" s="3">
        <f t="shared" si="4"/>
        <v>0.15804628400000001</v>
      </c>
      <c r="H130" s="3">
        <f t="shared" si="5"/>
        <v>0.18822755399999999</v>
      </c>
      <c r="I130">
        <f t="shared" si="6"/>
        <v>7.7907000000000004E-2</v>
      </c>
      <c r="J130">
        <f t="shared" si="7"/>
        <v>7.335333584999999</v>
      </c>
    </row>
    <row r="131" spans="1:10">
      <c r="A131">
        <v>111785458</v>
      </c>
      <c r="B131">
        <v>281460259.56249601</v>
      </c>
      <c r="C131">
        <v>8.0825999999999995E-2</v>
      </c>
      <c r="D131">
        <v>73.635516975000002</v>
      </c>
      <c r="G131" s="3">
        <f t="shared" ref="G131:G155" si="8">A131/1000000000</f>
        <v>0.111785458</v>
      </c>
      <c r="H131" s="3">
        <f t="shared" ref="H131:H155" si="9">B131/1000000000</f>
        <v>0.28146025956249598</v>
      </c>
      <c r="I131">
        <f t="shared" ref="I131:I155" si="10">C131</f>
        <v>8.0825999999999995E-2</v>
      </c>
      <c r="J131">
        <f t="shared" ref="J131:J155" si="11">D131/10</f>
        <v>7.3635516975000002</v>
      </c>
    </row>
    <row r="132" spans="1:10">
      <c r="A132">
        <v>174177984</v>
      </c>
      <c r="B132">
        <v>137854583.51562399</v>
      </c>
      <c r="C132">
        <v>1.9893000000000001E-2</v>
      </c>
      <c r="D132">
        <v>19.595350987500002</v>
      </c>
      <c r="G132" s="3">
        <f t="shared" si="8"/>
        <v>0.17417798400000001</v>
      </c>
      <c r="H132" s="3">
        <f t="shared" si="9"/>
        <v>0.13785458351562399</v>
      </c>
      <c r="I132">
        <f t="shared" si="10"/>
        <v>1.9893000000000001E-2</v>
      </c>
      <c r="J132">
        <f t="shared" si="11"/>
        <v>1.9595350987500002</v>
      </c>
    </row>
    <row r="133" spans="1:10">
      <c r="A133">
        <v>174177984</v>
      </c>
      <c r="B133">
        <v>137852622.281248</v>
      </c>
      <c r="C133">
        <v>1.9923E-2</v>
      </c>
      <c r="D133">
        <v>19.629384787500001</v>
      </c>
      <c r="G133" s="3">
        <f t="shared" si="8"/>
        <v>0.17417798400000001</v>
      </c>
      <c r="H133" s="3">
        <f t="shared" si="9"/>
        <v>0.13785262228124801</v>
      </c>
      <c r="I133">
        <f t="shared" si="10"/>
        <v>1.9923E-2</v>
      </c>
      <c r="J133">
        <f t="shared" si="11"/>
        <v>1.9629384787500002</v>
      </c>
    </row>
    <row r="134" spans="1:10">
      <c r="A134">
        <v>166021488</v>
      </c>
      <c r="B134">
        <v>139276596.39062399</v>
      </c>
      <c r="C134">
        <v>3.3959999999999997E-2</v>
      </c>
      <c r="D134">
        <v>31.085852000011318</v>
      </c>
      <c r="G134" s="3">
        <f t="shared" si="8"/>
        <v>0.16602148799999999</v>
      </c>
      <c r="H134" s="3">
        <f t="shared" si="9"/>
        <v>0.13927659639062398</v>
      </c>
      <c r="I134">
        <f t="shared" si="10"/>
        <v>3.3959999999999997E-2</v>
      </c>
      <c r="J134">
        <f t="shared" si="11"/>
        <v>3.1085852000011318</v>
      </c>
    </row>
    <row r="135" spans="1:10">
      <c r="A135">
        <v>178612040</v>
      </c>
      <c r="B135">
        <v>142815925.85937601</v>
      </c>
      <c r="C135">
        <v>3.5182999999999999E-2</v>
      </c>
      <c r="D135">
        <v>33.256950643750002</v>
      </c>
      <c r="G135" s="3">
        <f t="shared" si="8"/>
        <v>0.17861204</v>
      </c>
      <c r="H135" s="3">
        <f t="shared" si="9"/>
        <v>0.14281592585937603</v>
      </c>
      <c r="I135">
        <f t="shared" si="10"/>
        <v>3.5182999999999999E-2</v>
      </c>
      <c r="J135">
        <f t="shared" si="11"/>
        <v>3.3256950643750001</v>
      </c>
    </row>
    <row r="136" spans="1:10">
      <c r="A136">
        <v>121577856</v>
      </c>
      <c r="B136">
        <v>299812535.25</v>
      </c>
      <c r="C136">
        <v>8.5604E-2</v>
      </c>
      <c r="D136">
        <v>78.082261866638135</v>
      </c>
      <c r="G136" s="3">
        <f t="shared" si="8"/>
        <v>0.121577856</v>
      </c>
      <c r="H136" s="3">
        <f t="shared" si="9"/>
        <v>0.29981253525000001</v>
      </c>
      <c r="I136">
        <f t="shared" si="10"/>
        <v>8.5604E-2</v>
      </c>
      <c r="J136">
        <f t="shared" si="11"/>
        <v>7.8082261866638136</v>
      </c>
    </row>
    <row r="137" spans="1:10">
      <c r="A137">
        <v>113859030</v>
      </c>
      <c r="B137">
        <v>186671046.31249601</v>
      </c>
      <c r="C137">
        <v>8.0199999999999994E-2</v>
      </c>
      <c r="D137">
        <v>71.67474</v>
      </c>
      <c r="G137" s="3">
        <f t="shared" si="8"/>
        <v>0.11385903</v>
      </c>
      <c r="H137" s="3">
        <f t="shared" si="9"/>
        <v>0.18667104631249601</v>
      </c>
      <c r="I137">
        <f t="shared" si="10"/>
        <v>8.0199999999999994E-2</v>
      </c>
      <c r="J137">
        <f t="shared" si="11"/>
        <v>7.1674740000000003</v>
      </c>
    </row>
    <row r="138" spans="1:10">
      <c r="A138">
        <v>193691584</v>
      </c>
      <c r="B138">
        <v>164387381.968752</v>
      </c>
      <c r="C138">
        <v>4.5123000000000003E-2</v>
      </c>
      <c r="D138">
        <v>40.966168966676697</v>
      </c>
      <c r="G138" s="3">
        <f t="shared" si="8"/>
        <v>0.193691584</v>
      </c>
      <c r="H138" s="3">
        <f t="shared" si="9"/>
        <v>0.16438738196875199</v>
      </c>
      <c r="I138">
        <f t="shared" si="10"/>
        <v>4.5123000000000003E-2</v>
      </c>
      <c r="J138">
        <f t="shared" si="11"/>
        <v>4.0966168966676699</v>
      </c>
    </row>
    <row r="139" spans="1:10">
      <c r="A139">
        <v>221759944</v>
      </c>
      <c r="B139">
        <v>171416945.781248</v>
      </c>
      <c r="C139">
        <v>6.6770999999999997E-2</v>
      </c>
      <c r="D139">
        <v>58.129052039977744</v>
      </c>
      <c r="G139" s="3">
        <f t="shared" si="8"/>
        <v>0.22175994399999999</v>
      </c>
      <c r="H139" s="3">
        <f t="shared" si="9"/>
        <v>0.171416945781248</v>
      </c>
      <c r="I139">
        <f t="shared" si="10"/>
        <v>6.6770999999999997E-2</v>
      </c>
      <c r="J139">
        <f t="shared" si="11"/>
        <v>5.812905203997774</v>
      </c>
    </row>
    <row r="140" spans="1:10">
      <c r="A140">
        <v>226115040</v>
      </c>
      <c r="B140">
        <v>183902393.06249601</v>
      </c>
      <c r="C140">
        <v>9.5992999999999995E-2</v>
      </c>
      <c r="D140">
        <v>89.852938654510552</v>
      </c>
      <c r="G140" s="3">
        <f t="shared" si="8"/>
        <v>0.22611503999999999</v>
      </c>
      <c r="H140" s="3">
        <f t="shared" si="9"/>
        <v>0.18390239306249601</v>
      </c>
      <c r="I140">
        <f t="shared" si="10"/>
        <v>9.5992999999999995E-2</v>
      </c>
      <c r="J140">
        <f t="shared" si="11"/>
        <v>8.9852938654510552</v>
      </c>
    </row>
    <row r="141" spans="1:10">
      <c r="A141">
        <v>234812088</v>
      </c>
      <c r="B141">
        <v>183435497.73437601</v>
      </c>
      <c r="C141">
        <v>3.1244999999999998E-2</v>
      </c>
      <c r="D141">
        <v>30.147184607133926</v>
      </c>
      <c r="G141" s="3">
        <f t="shared" si="8"/>
        <v>0.234812088</v>
      </c>
      <c r="H141" s="3">
        <f t="shared" si="9"/>
        <v>0.18343549773437601</v>
      </c>
      <c r="I141">
        <f t="shared" si="10"/>
        <v>3.1244999999999998E-2</v>
      </c>
      <c r="J141">
        <f t="shared" si="11"/>
        <v>3.0147184607133926</v>
      </c>
    </row>
    <row r="142" spans="1:10">
      <c r="A142">
        <v>190184682</v>
      </c>
      <c r="B142">
        <v>224709282.5</v>
      </c>
      <c r="C142">
        <v>9.1679999999999998E-2</v>
      </c>
      <c r="D142">
        <v>85.536421333343512</v>
      </c>
      <c r="G142" s="3">
        <f t="shared" si="8"/>
        <v>0.19018468199999999</v>
      </c>
      <c r="H142" s="3">
        <f t="shared" si="9"/>
        <v>0.2247092825</v>
      </c>
      <c r="I142">
        <f t="shared" si="10"/>
        <v>9.1679999999999998E-2</v>
      </c>
      <c r="J142">
        <f t="shared" si="11"/>
        <v>8.5536421333343515</v>
      </c>
    </row>
    <row r="143" spans="1:10">
      <c r="A143">
        <v>254412288</v>
      </c>
      <c r="B143">
        <v>201329753.281248</v>
      </c>
      <c r="C143">
        <v>6.0238E-2</v>
      </c>
      <c r="D143">
        <v>53.900962399999997</v>
      </c>
      <c r="G143" s="3">
        <f t="shared" si="8"/>
        <v>0.25441228799999999</v>
      </c>
      <c r="H143" s="3">
        <f t="shared" si="9"/>
        <v>0.201329753281248</v>
      </c>
      <c r="I143">
        <f t="shared" si="10"/>
        <v>6.0238E-2</v>
      </c>
      <c r="J143">
        <f t="shared" si="11"/>
        <v>5.3900962400000001</v>
      </c>
    </row>
    <row r="144" spans="1:10">
      <c r="A144">
        <v>254412288</v>
      </c>
      <c r="B144">
        <v>201147312.56249601</v>
      </c>
      <c r="C144">
        <v>8.0323000000000006E-2</v>
      </c>
      <c r="D144">
        <v>70.642293544462305</v>
      </c>
      <c r="G144" s="3">
        <f t="shared" si="8"/>
        <v>0.25441228799999999</v>
      </c>
      <c r="H144" s="3">
        <f t="shared" si="9"/>
        <v>0.20114731256249602</v>
      </c>
      <c r="I144">
        <f t="shared" si="10"/>
        <v>8.0323000000000006E-2</v>
      </c>
      <c r="J144">
        <f t="shared" si="11"/>
        <v>7.0642293544462307</v>
      </c>
    </row>
    <row r="145" spans="1:10">
      <c r="A145">
        <v>253954436</v>
      </c>
      <c r="B145">
        <v>212203081.531248</v>
      </c>
      <c r="C145">
        <v>7.3580000000000007E-2</v>
      </c>
      <c r="D145">
        <v>66.317654000000005</v>
      </c>
      <c r="G145" s="3">
        <f t="shared" si="8"/>
        <v>0.25395443600000001</v>
      </c>
      <c r="H145" s="3">
        <f t="shared" si="9"/>
        <v>0.21220308153124801</v>
      </c>
      <c r="I145">
        <f t="shared" si="10"/>
        <v>7.3580000000000007E-2</v>
      </c>
      <c r="J145">
        <f t="shared" si="11"/>
        <v>6.6317654000000008</v>
      </c>
    </row>
    <row r="146" spans="1:10">
      <c r="A146">
        <v>175319326</v>
      </c>
      <c r="B146">
        <v>328737765.31249601</v>
      </c>
      <c r="C146">
        <v>0.131852</v>
      </c>
      <c r="D146">
        <v>119.38633519998116</v>
      </c>
      <c r="G146" s="3">
        <f t="shared" si="8"/>
        <v>0.175319326</v>
      </c>
      <c r="H146" s="3">
        <f t="shared" si="9"/>
        <v>0.32873776531249599</v>
      </c>
      <c r="I146">
        <f t="shared" si="10"/>
        <v>0.131852</v>
      </c>
      <c r="J146">
        <f t="shared" si="11"/>
        <v>11.938633519998117</v>
      </c>
    </row>
    <row r="147" spans="1:10">
      <c r="A147">
        <v>388218622</v>
      </c>
      <c r="B147">
        <v>313611602.5</v>
      </c>
      <c r="C147">
        <v>0.33596999999999999</v>
      </c>
      <c r="D147">
        <v>303.98938899996267</v>
      </c>
      <c r="G147" s="3">
        <f t="shared" si="8"/>
        <v>0.38821862200000001</v>
      </c>
      <c r="H147" s="3">
        <f t="shared" si="9"/>
        <v>0.31361160249999998</v>
      </c>
      <c r="I147">
        <f t="shared" si="10"/>
        <v>0.33596999999999999</v>
      </c>
      <c r="J147">
        <f t="shared" si="11"/>
        <v>30.398938899996267</v>
      </c>
    </row>
    <row r="148" spans="1:10">
      <c r="A148">
        <v>459036224</v>
      </c>
      <c r="B148">
        <v>391139521.625</v>
      </c>
      <c r="C148">
        <v>0.10023700000000001</v>
      </c>
      <c r="D148">
        <v>92.170655236336302</v>
      </c>
      <c r="G148" s="3">
        <f t="shared" si="8"/>
        <v>0.45903622399999999</v>
      </c>
      <c r="H148" s="3">
        <f t="shared" si="9"/>
        <v>0.39113952162499999</v>
      </c>
      <c r="I148">
        <f t="shared" si="10"/>
        <v>0.10023700000000001</v>
      </c>
      <c r="J148">
        <f t="shared" si="11"/>
        <v>9.2170655236336305</v>
      </c>
    </row>
    <row r="149" spans="1:10">
      <c r="A149">
        <v>566146916</v>
      </c>
      <c r="B149">
        <v>443962734.25</v>
      </c>
      <c r="C149">
        <v>0.119839</v>
      </c>
      <c r="D149">
        <v>110.86858993075079</v>
      </c>
      <c r="G149" s="3">
        <f t="shared" si="8"/>
        <v>0.566146916</v>
      </c>
      <c r="H149" s="3">
        <f t="shared" si="9"/>
        <v>0.44396273424999999</v>
      </c>
      <c r="I149">
        <f t="shared" si="10"/>
        <v>0.119839</v>
      </c>
      <c r="J149">
        <f t="shared" si="11"/>
        <v>11.086858993075079</v>
      </c>
    </row>
    <row r="150" spans="1:10">
      <c r="A150">
        <v>530155142</v>
      </c>
      <c r="B150">
        <v>441322851.25</v>
      </c>
      <c r="C150">
        <v>0.1137</v>
      </c>
      <c r="D150">
        <v>106.4990000000379</v>
      </c>
      <c r="G150" s="3">
        <f t="shared" si="8"/>
        <v>0.53015514200000002</v>
      </c>
      <c r="H150" s="3">
        <f t="shared" si="9"/>
        <v>0.44132285124999998</v>
      </c>
      <c r="I150">
        <f t="shared" si="10"/>
        <v>0.1137</v>
      </c>
      <c r="J150">
        <f t="shared" si="11"/>
        <v>10.64990000000379</v>
      </c>
    </row>
    <row r="151" spans="1:10">
      <c r="A151">
        <v>596227524</v>
      </c>
      <c r="B151">
        <v>511403432.25</v>
      </c>
      <c r="C151">
        <v>0.18287900000000001</v>
      </c>
      <c r="D151">
        <v>163.58343671</v>
      </c>
      <c r="G151" s="3">
        <f t="shared" si="8"/>
        <v>0.59622752400000001</v>
      </c>
      <c r="H151" s="3">
        <f t="shared" si="9"/>
        <v>0.51140343224999996</v>
      </c>
      <c r="I151">
        <f t="shared" si="10"/>
        <v>0.18287900000000001</v>
      </c>
      <c r="J151">
        <f t="shared" si="11"/>
        <v>16.358343671</v>
      </c>
    </row>
    <row r="152" spans="1:10">
      <c r="A152">
        <v>1279998916</v>
      </c>
      <c r="B152">
        <v>1036708014.375</v>
      </c>
      <c r="C152">
        <v>0.21051</v>
      </c>
      <c r="D152">
        <v>200.62830974992983</v>
      </c>
      <c r="G152" s="3">
        <f t="shared" si="8"/>
        <v>1.279998916</v>
      </c>
      <c r="H152" s="3">
        <f t="shared" si="9"/>
        <v>1.036708014375</v>
      </c>
      <c r="I152">
        <f t="shared" si="10"/>
        <v>0.21051</v>
      </c>
      <c r="J152">
        <f t="shared" si="11"/>
        <v>20.062830974992984</v>
      </c>
    </row>
    <row r="153" spans="1:10">
      <c r="A153">
        <v>1548944704</v>
      </c>
      <c r="B153">
        <v>1318710631</v>
      </c>
      <c r="C153">
        <v>0.28594199999999997</v>
      </c>
      <c r="D153">
        <v>270.73882128749995</v>
      </c>
      <c r="G153" s="3">
        <f t="shared" si="8"/>
        <v>1.548944704</v>
      </c>
      <c r="H153" s="3">
        <f t="shared" si="9"/>
        <v>1.3187106310000001</v>
      </c>
      <c r="I153">
        <f t="shared" si="10"/>
        <v>0.28594199999999997</v>
      </c>
      <c r="J153">
        <f t="shared" si="11"/>
        <v>27.073882128749993</v>
      </c>
    </row>
    <row r="154" spans="1:10">
      <c r="A154">
        <v>1872728564</v>
      </c>
      <c r="B154">
        <v>1555279133.75</v>
      </c>
      <c r="C154">
        <v>0.526146</v>
      </c>
      <c r="D154">
        <v>490.30418284308263</v>
      </c>
      <c r="G154" s="3">
        <f t="shared" si="8"/>
        <v>1.872728564</v>
      </c>
      <c r="H154" s="3">
        <f t="shared" si="9"/>
        <v>1.55527913375</v>
      </c>
      <c r="I154">
        <f t="shared" si="10"/>
        <v>0.526146</v>
      </c>
      <c r="J154">
        <f t="shared" si="11"/>
        <v>49.030418284308261</v>
      </c>
    </row>
    <row r="155" spans="1:10">
      <c r="A155">
        <v>2039806380</v>
      </c>
      <c r="B155">
        <v>1943559854.5</v>
      </c>
      <c r="C155">
        <v>0.51408900000000002</v>
      </c>
      <c r="D155">
        <v>481.49942946421226</v>
      </c>
      <c r="G155" s="3">
        <f t="shared" si="8"/>
        <v>2.0398063799999999</v>
      </c>
      <c r="H155" s="3">
        <f t="shared" si="9"/>
        <v>1.9435598544999999</v>
      </c>
      <c r="I155">
        <f t="shared" si="10"/>
        <v>0.51408900000000002</v>
      </c>
      <c r="J155">
        <f t="shared" si="11"/>
        <v>48.149942946421227</v>
      </c>
    </row>
    <row r="156" spans="1:10">
      <c r="G156" s="3"/>
      <c r="H156" s="3"/>
    </row>
    <row r="157" spans="1:10">
      <c r="G157" s="3"/>
      <c r="H157" s="3"/>
    </row>
    <row r="158" spans="1:10">
      <c r="G158" t="s">
        <v>19</v>
      </c>
      <c r="H158" t="s">
        <v>20</v>
      </c>
      <c r="I158" t="s">
        <v>23</v>
      </c>
      <c r="J158" t="s">
        <v>54</v>
      </c>
    </row>
    <row r="159" spans="1:10">
      <c r="G159" s="3"/>
      <c r="H159" s="3"/>
    </row>
    <row r="160" spans="1:10">
      <c r="G160" s="3"/>
      <c r="H160" s="3"/>
    </row>
    <row r="161" spans="7:8">
      <c r="G161" s="3"/>
      <c r="H161" s="3"/>
    </row>
    <row r="162" spans="7:8">
      <c r="G162" s="3"/>
      <c r="H162" s="3"/>
    </row>
    <row r="163" spans="7:8">
      <c r="G163" s="3"/>
      <c r="H163" s="3"/>
    </row>
    <row r="164" spans="7:8">
      <c r="G164" s="3"/>
      <c r="H164" s="3"/>
    </row>
    <row r="165" spans="7:8">
      <c r="G165" s="3"/>
      <c r="H165" s="3"/>
    </row>
    <row r="166" spans="7:8">
      <c r="G166" s="3"/>
      <c r="H166" s="3"/>
    </row>
    <row r="167" spans="7:8">
      <c r="G167" s="3"/>
      <c r="H167" s="3"/>
    </row>
    <row r="168" spans="7:8">
      <c r="G168" s="3"/>
      <c r="H168" s="3"/>
    </row>
    <row r="169" spans="7:8">
      <c r="G169" s="3"/>
      <c r="H169" s="3"/>
    </row>
    <row r="170" spans="7:8">
      <c r="G170" s="3"/>
      <c r="H170" s="3"/>
    </row>
    <row r="171" spans="7:8">
      <c r="G171" s="3"/>
      <c r="H171" s="3"/>
    </row>
    <row r="172" spans="7:8">
      <c r="G172" s="3"/>
      <c r="H172" s="3"/>
    </row>
    <row r="173" spans="7:8">
      <c r="G173" s="3"/>
      <c r="H173" s="3"/>
    </row>
    <row r="174" spans="7:8">
      <c r="G174" s="3"/>
      <c r="H174" s="3"/>
    </row>
    <row r="175" spans="7:8">
      <c r="G175" s="3"/>
      <c r="H175" s="3"/>
    </row>
    <row r="176" spans="7:8">
      <c r="G176" s="3"/>
      <c r="H176" s="3"/>
    </row>
    <row r="177" spans="7:8">
      <c r="G177" s="3"/>
      <c r="H177" s="3"/>
    </row>
    <row r="178" spans="7:8">
      <c r="G178" s="3"/>
      <c r="H178" s="3"/>
    </row>
    <row r="179" spans="7:8">
      <c r="G179" s="3"/>
      <c r="H179" s="3"/>
    </row>
    <row r="180" spans="7:8">
      <c r="G180" s="3"/>
      <c r="H180" s="3"/>
    </row>
    <row r="181" spans="7:8">
      <c r="G181" s="3"/>
      <c r="H181" s="3"/>
    </row>
    <row r="182" spans="7:8">
      <c r="G182" s="3"/>
      <c r="H182" s="3"/>
    </row>
    <row r="183" spans="7:8">
      <c r="G183" s="3"/>
      <c r="H183" s="3"/>
    </row>
    <row r="184" spans="7:8">
      <c r="G184" s="3"/>
      <c r="H184" s="3"/>
    </row>
    <row r="185" spans="7:8">
      <c r="G185" s="3"/>
      <c r="H185" s="3"/>
    </row>
    <row r="186" spans="7:8">
      <c r="G186" s="3"/>
      <c r="H186" s="3"/>
    </row>
    <row r="187" spans="7:8">
      <c r="G187" s="3"/>
      <c r="H187" s="3"/>
    </row>
    <row r="188" spans="7:8">
      <c r="G188" s="3"/>
      <c r="H188" s="3"/>
    </row>
    <row r="189" spans="7:8">
      <c r="G189" s="3"/>
      <c r="H189" s="3"/>
    </row>
    <row r="190" spans="7:8">
      <c r="G190" s="3"/>
      <c r="H190" s="3"/>
    </row>
    <row r="191" spans="7:8">
      <c r="G191" s="3"/>
      <c r="H191" s="3"/>
    </row>
    <row r="192" spans="7:8">
      <c r="G192" s="3"/>
      <c r="H192" s="3"/>
    </row>
    <row r="193" spans="7:8">
      <c r="G193" s="3"/>
      <c r="H193" s="3"/>
    </row>
    <row r="194" spans="7:8">
      <c r="G194" s="3"/>
      <c r="H194" s="3"/>
    </row>
    <row r="195" spans="7:8">
      <c r="G195" s="3"/>
      <c r="H195" s="3"/>
    </row>
    <row r="196" spans="7:8">
      <c r="G196" s="3"/>
      <c r="H196" s="3"/>
    </row>
    <row r="198" spans="7:8">
      <c r="G198" s="3"/>
      <c r="H198" s="3"/>
    </row>
    <row r="199" spans="7:8">
      <c r="G199" s="3"/>
      <c r="H199" s="3"/>
    </row>
    <row r="200" spans="7:8">
      <c r="G200" s="3"/>
      <c r="H200" s="3"/>
    </row>
    <row r="201" spans="7:8">
      <c r="G201" s="3"/>
      <c r="H201" s="3"/>
    </row>
    <row r="202" spans="7:8">
      <c r="G202" s="3"/>
      <c r="H202" s="3"/>
    </row>
    <row r="203" spans="7:8">
      <c r="G203" s="3"/>
      <c r="H203" s="3"/>
    </row>
    <row r="204" spans="7:8">
      <c r="G204" s="3"/>
      <c r="H204" s="3"/>
    </row>
    <row r="205" spans="7:8">
      <c r="G205" s="3"/>
      <c r="H205" s="3"/>
    </row>
    <row r="206" spans="7:8">
      <c r="G206" s="3"/>
      <c r="H206" s="3"/>
    </row>
    <row r="207" spans="7:8">
      <c r="G207" s="3"/>
      <c r="H207" s="3"/>
    </row>
    <row r="208" spans="7:8">
      <c r="G208" s="3"/>
      <c r="H208" s="3"/>
    </row>
    <row r="209" spans="7:8">
      <c r="G209" s="3"/>
      <c r="H209" s="3"/>
    </row>
    <row r="210" spans="7:8">
      <c r="G210" s="3"/>
      <c r="H210" s="3"/>
    </row>
    <row r="211" spans="7:8">
      <c r="G211" s="3"/>
      <c r="H211" s="3"/>
    </row>
    <row r="212" spans="7:8">
      <c r="G212" s="3"/>
      <c r="H212" s="3"/>
    </row>
    <row r="213" spans="7:8">
      <c r="G213" s="3"/>
      <c r="H213" s="3"/>
    </row>
    <row r="214" spans="7:8">
      <c r="G214" s="3"/>
      <c r="H214" s="3"/>
    </row>
    <row r="215" spans="7:8">
      <c r="G215" s="3"/>
      <c r="H215" s="3"/>
    </row>
    <row r="216" spans="7:8">
      <c r="G216" s="3"/>
      <c r="H216" s="3"/>
    </row>
    <row r="217" spans="7:8">
      <c r="G217" s="3"/>
      <c r="H217" s="3"/>
    </row>
    <row r="218" spans="7:8">
      <c r="G218" s="3"/>
      <c r="H218" s="3"/>
    </row>
    <row r="219" spans="7:8">
      <c r="G219" s="3"/>
      <c r="H219" s="3"/>
    </row>
    <row r="220" spans="7:8">
      <c r="G220" s="3"/>
      <c r="H220" s="3"/>
    </row>
    <row r="221" spans="7:8">
      <c r="G221" s="3"/>
      <c r="H221" s="3"/>
    </row>
    <row r="222" spans="7:8">
      <c r="G222" s="3"/>
      <c r="H222" s="3"/>
    </row>
    <row r="223" spans="7:8">
      <c r="G223" s="3"/>
      <c r="H223" s="3"/>
    </row>
    <row r="224" spans="7:8">
      <c r="G224" s="3"/>
      <c r="H224" s="3"/>
    </row>
    <row r="225" spans="7:8">
      <c r="G225" s="3"/>
      <c r="H225" s="3"/>
    </row>
    <row r="226" spans="7:8">
      <c r="G226" s="3"/>
      <c r="H226" s="3"/>
    </row>
    <row r="227" spans="7:8">
      <c r="G227" s="3"/>
      <c r="H227" s="3"/>
    </row>
    <row r="228" spans="7:8">
      <c r="G228" s="3"/>
      <c r="H228" s="3"/>
    </row>
    <row r="229" spans="7:8">
      <c r="G229" s="3"/>
      <c r="H229" s="3"/>
    </row>
    <row r="230" spans="7:8">
      <c r="G230" s="3"/>
      <c r="H230" s="3"/>
    </row>
    <row r="231" spans="7:8">
      <c r="G231" s="3"/>
      <c r="H231" s="3"/>
    </row>
    <row r="232" spans="7:8">
      <c r="G232" s="3"/>
      <c r="H232" s="3"/>
    </row>
    <row r="233" spans="7:8">
      <c r="G233" s="3"/>
      <c r="H233" s="3"/>
    </row>
    <row r="234" spans="7:8">
      <c r="G234" s="3"/>
      <c r="H234" s="3"/>
    </row>
    <row r="235" spans="7:8">
      <c r="G235" s="3"/>
      <c r="H235" s="3"/>
    </row>
    <row r="237" spans="7:8">
      <c r="G237" s="3"/>
      <c r="H237" s="3"/>
    </row>
    <row r="238" spans="7:8">
      <c r="G238" s="3"/>
      <c r="H238" s="3"/>
    </row>
    <row r="239" spans="7:8">
      <c r="G239" s="3"/>
      <c r="H239" s="3"/>
    </row>
    <row r="240" spans="7:8">
      <c r="G240" s="3"/>
      <c r="H240" s="3"/>
    </row>
    <row r="241" spans="7:8">
      <c r="G241" s="3"/>
      <c r="H241" s="3"/>
    </row>
    <row r="242" spans="7:8">
      <c r="G242" s="3"/>
      <c r="H242" s="3"/>
    </row>
    <row r="243" spans="7:8">
      <c r="G243" s="3"/>
      <c r="H243" s="3"/>
    </row>
    <row r="244" spans="7:8">
      <c r="G244" s="3"/>
      <c r="H244" s="3"/>
    </row>
    <row r="245" spans="7:8">
      <c r="G245" s="3"/>
      <c r="H245" s="3"/>
    </row>
    <row r="246" spans="7:8">
      <c r="G246" s="3"/>
      <c r="H246" s="3"/>
    </row>
    <row r="247" spans="7:8">
      <c r="G247" s="3"/>
      <c r="H247" s="3"/>
    </row>
    <row r="248" spans="7:8">
      <c r="G248" s="3"/>
      <c r="H248" s="3"/>
    </row>
    <row r="249" spans="7:8">
      <c r="G249" s="3"/>
      <c r="H249" s="3"/>
    </row>
    <row r="250" spans="7:8">
      <c r="G250" s="3"/>
      <c r="H250" s="3"/>
    </row>
    <row r="251" spans="7:8">
      <c r="G251" s="3"/>
      <c r="H251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zoomScale="75" zoomScaleNormal="75" zoomScalePageLayoutView="75" workbookViewId="0">
      <selection activeCell="O25" sqref="O25"/>
    </sheetView>
  </sheetViews>
  <sheetFormatPr baseColWidth="10" defaultRowHeight="15" x14ac:dyDescent="0"/>
  <sheetData>
    <row r="1" spans="1:10">
      <c r="A1" s="2" t="s">
        <v>9</v>
      </c>
      <c r="B1" s="2" t="s">
        <v>10</v>
      </c>
      <c r="C1" s="2" t="s">
        <v>11</v>
      </c>
      <c r="D1" s="2" t="s">
        <v>12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>
      <c r="A2" s="3">
        <v>10490420</v>
      </c>
      <c r="B2" s="3">
        <v>3961019.2539039999</v>
      </c>
      <c r="C2">
        <v>1.299E-3</v>
      </c>
      <c r="D2">
        <v>1.3330626666637801</v>
      </c>
      <c r="G2" s="3">
        <f>A2/1000000000</f>
        <v>1.049042E-2</v>
      </c>
      <c r="H2" s="3">
        <f>B2/1000000000</f>
        <v>3.9610192539039999E-3</v>
      </c>
      <c r="I2">
        <f>C2</f>
        <v>1.299E-3</v>
      </c>
      <c r="J2">
        <f>D2/10</f>
        <v>0.13330626666637801</v>
      </c>
    </row>
    <row r="3" spans="1:10">
      <c r="A3" s="3">
        <v>16902790</v>
      </c>
      <c r="B3" s="3">
        <v>7236437.5449200002</v>
      </c>
      <c r="C3">
        <v>1.7240000000000001E-3</v>
      </c>
      <c r="D3">
        <v>1.7112998666660921</v>
      </c>
      <c r="G3" s="3">
        <f t="shared" ref="G3:G66" si="0">A3/1000000000</f>
        <v>1.6902790000000001E-2</v>
      </c>
      <c r="H3" s="3">
        <f t="shared" ref="H3:H66" si="1">B3/1000000000</f>
        <v>7.2364375449199998E-3</v>
      </c>
      <c r="I3">
        <f t="shared" ref="I3:I66" si="2">C3</f>
        <v>1.7240000000000001E-3</v>
      </c>
      <c r="J3">
        <f t="shared" ref="J3:J66" si="3">D3/10</f>
        <v>0.17112998666660922</v>
      </c>
    </row>
    <row r="4" spans="1:10">
      <c r="A4" s="3">
        <v>17033000</v>
      </c>
      <c r="B4" s="3">
        <v>6277373.5937519995</v>
      </c>
      <c r="C4">
        <v>3.143E-3</v>
      </c>
      <c r="D4">
        <v>2.9993077545460261</v>
      </c>
      <c r="G4" s="3">
        <f t="shared" si="0"/>
        <v>1.7033E-2</v>
      </c>
      <c r="H4" s="3">
        <f t="shared" si="1"/>
        <v>6.277373593752E-3</v>
      </c>
      <c r="I4">
        <f t="shared" si="2"/>
        <v>3.143E-3</v>
      </c>
      <c r="J4">
        <f t="shared" si="3"/>
        <v>0.29993077545460262</v>
      </c>
    </row>
    <row r="5" spans="1:10">
      <c r="A5" s="3">
        <v>15166752</v>
      </c>
      <c r="B5" s="3">
        <v>6264527.439456</v>
      </c>
      <c r="C5">
        <v>3.0439999999999998E-3</v>
      </c>
      <c r="D5">
        <v>2.8873861999999999</v>
      </c>
      <c r="G5" s="3">
        <f t="shared" si="0"/>
        <v>1.5166752E-2</v>
      </c>
      <c r="H5" s="3">
        <f t="shared" si="1"/>
        <v>6.264527439456E-3</v>
      </c>
      <c r="I5">
        <f t="shared" si="2"/>
        <v>3.0439999999999998E-3</v>
      </c>
      <c r="J5">
        <f t="shared" si="3"/>
        <v>0.28873862</v>
      </c>
    </row>
    <row r="6" spans="1:10">
      <c r="A6" s="3">
        <v>17563898</v>
      </c>
      <c r="B6" s="3">
        <v>13103470.576168001</v>
      </c>
      <c r="C6">
        <v>3.9740000000000001E-3</v>
      </c>
      <c r="D6">
        <v>3.7992575428588458</v>
      </c>
      <c r="G6" s="3">
        <f t="shared" si="0"/>
        <v>1.7563898000000001E-2</v>
      </c>
      <c r="H6" s="3">
        <f t="shared" si="1"/>
        <v>1.3103470576168001E-2</v>
      </c>
      <c r="I6">
        <f t="shared" si="2"/>
        <v>3.9740000000000001E-3</v>
      </c>
      <c r="J6">
        <f t="shared" si="3"/>
        <v>0.3799257542858846</v>
      </c>
    </row>
    <row r="7" spans="1:10">
      <c r="A7" s="3">
        <v>17534932</v>
      </c>
      <c r="B7" s="3">
        <v>12600091.574216001</v>
      </c>
      <c r="C7">
        <v>8.9110000000000005E-3</v>
      </c>
      <c r="D7">
        <v>8.4130421812500007</v>
      </c>
      <c r="G7" s="3">
        <f t="shared" si="0"/>
        <v>1.7534932E-2</v>
      </c>
      <c r="H7" s="3">
        <f t="shared" si="1"/>
        <v>1.2600091574216E-2</v>
      </c>
      <c r="I7">
        <f t="shared" si="2"/>
        <v>8.9110000000000005E-3</v>
      </c>
      <c r="J7">
        <f t="shared" si="3"/>
        <v>0.84130421812500011</v>
      </c>
    </row>
    <row r="8" spans="1:10">
      <c r="A8" s="3">
        <v>10042820</v>
      </c>
      <c r="B8" s="3">
        <v>13231026.781248</v>
      </c>
      <c r="C8">
        <v>4.3840999999999998E-2</v>
      </c>
      <c r="D8">
        <v>40.285494899999996</v>
      </c>
      <c r="G8" s="3">
        <f t="shared" si="0"/>
        <v>1.0042819999999999E-2</v>
      </c>
      <c r="H8" s="3">
        <f t="shared" si="1"/>
        <v>1.3231026781248E-2</v>
      </c>
      <c r="I8">
        <f t="shared" si="2"/>
        <v>4.3840999999999998E-2</v>
      </c>
      <c r="J8">
        <f t="shared" si="3"/>
        <v>4.0285494899999996</v>
      </c>
    </row>
    <row r="9" spans="1:10">
      <c r="A9" s="3">
        <v>17769678</v>
      </c>
      <c r="B9" s="3">
        <v>8044157.0976560004</v>
      </c>
      <c r="C9">
        <v>1.9910000000000001E-3</v>
      </c>
      <c r="D9">
        <v>1.9805007933339971</v>
      </c>
      <c r="G9" s="3">
        <f t="shared" si="0"/>
        <v>1.7769678000000001E-2</v>
      </c>
      <c r="H9" s="3">
        <f t="shared" si="1"/>
        <v>8.044157097656001E-3</v>
      </c>
      <c r="I9">
        <f t="shared" si="2"/>
        <v>1.9910000000000001E-3</v>
      </c>
      <c r="J9">
        <f t="shared" si="3"/>
        <v>0.19805007933339971</v>
      </c>
    </row>
    <row r="10" spans="1:10">
      <c r="A10" s="3">
        <v>17887456</v>
      </c>
      <c r="B10" s="3">
        <v>7647065.0312480005</v>
      </c>
      <c r="C10">
        <v>1.588E-3</v>
      </c>
      <c r="D10">
        <v>1.5680778181825401</v>
      </c>
      <c r="G10" s="3">
        <f t="shared" si="0"/>
        <v>1.7887455999999999E-2</v>
      </c>
      <c r="H10" s="3">
        <f t="shared" si="1"/>
        <v>7.6470650312480005E-3</v>
      </c>
      <c r="I10">
        <f t="shared" si="2"/>
        <v>1.588E-3</v>
      </c>
      <c r="J10">
        <f t="shared" si="3"/>
        <v>0.156807781818254</v>
      </c>
    </row>
    <row r="11" spans="1:10">
      <c r="A11" s="3">
        <v>18614138</v>
      </c>
      <c r="B11" s="3">
        <v>8071664.7109359996</v>
      </c>
      <c r="C11">
        <v>8.0859999999999994E-3</v>
      </c>
      <c r="D11">
        <v>7.5822999571417018</v>
      </c>
      <c r="G11" s="3">
        <f t="shared" si="0"/>
        <v>1.8614137999999999E-2</v>
      </c>
      <c r="H11" s="3">
        <f t="shared" si="1"/>
        <v>8.0716647109360003E-3</v>
      </c>
      <c r="I11">
        <f t="shared" si="2"/>
        <v>8.0859999999999994E-3</v>
      </c>
      <c r="J11">
        <f t="shared" si="3"/>
        <v>0.75822999571417016</v>
      </c>
    </row>
    <row r="12" spans="1:10">
      <c r="A12" s="3">
        <v>18646828</v>
      </c>
      <c r="B12" s="3">
        <v>12507040.389648</v>
      </c>
      <c r="C12">
        <v>2.2989999999999998E-3</v>
      </c>
      <c r="D12">
        <v>2.2707223000000001</v>
      </c>
      <c r="G12" s="3">
        <f t="shared" si="0"/>
        <v>1.8646828000000001E-2</v>
      </c>
      <c r="H12" s="3">
        <f t="shared" si="1"/>
        <v>1.2507040389648E-2</v>
      </c>
      <c r="I12">
        <f t="shared" si="2"/>
        <v>2.2989999999999998E-3</v>
      </c>
      <c r="J12">
        <f t="shared" si="3"/>
        <v>0.22707223000000001</v>
      </c>
    </row>
    <row r="13" spans="1:10">
      <c r="A13" s="3">
        <v>19507140</v>
      </c>
      <c r="B13" s="3">
        <v>12272010.269528</v>
      </c>
      <c r="C13">
        <v>2.0010000000000002E-3</v>
      </c>
      <c r="D13">
        <v>1.962037671429429</v>
      </c>
      <c r="G13" s="3">
        <f t="shared" si="0"/>
        <v>1.9507139999999999E-2</v>
      </c>
      <c r="H13" s="3">
        <f t="shared" si="1"/>
        <v>1.2272010269528E-2</v>
      </c>
      <c r="I13">
        <f t="shared" si="2"/>
        <v>2.0010000000000002E-3</v>
      </c>
      <c r="J13">
        <f t="shared" si="3"/>
        <v>0.19620376714294291</v>
      </c>
    </row>
    <row r="14" spans="1:10">
      <c r="A14" s="3">
        <v>17843578</v>
      </c>
      <c r="B14" s="3">
        <v>12935452.751952</v>
      </c>
      <c r="C14">
        <v>2.0739999999999999E-3</v>
      </c>
      <c r="D14">
        <v>2.0717185999999996</v>
      </c>
      <c r="G14" s="3">
        <f t="shared" si="0"/>
        <v>1.7843577999999999E-2</v>
      </c>
      <c r="H14" s="3">
        <f t="shared" si="1"/>
        <v>1.2935452751952001E-2</v>
      </c>
      <c r="I14">
        <f t="shared" si="2"/>
        <v>2.0739999999999999E-3</v>
      </c>
      <c r="J14">
        <f t="shared" si="3"/>
        <v>0.20717185999999996</v>
      </c>
    </row>
    <row r="15" spans="1:10">
      <c r="A15" s="3">
        <v>15321652</v>
      </c>
      <c r="B15" s="3">
        <v>13295065.703128001</v>
      </c>
      <c r="C15">
        <v>2.3700000000000001E-3</v>
      </c>
      <c r="D15">
        <v>2.3855722941288002</v>
      </c>
      <c r="G15" s="3">
        <f t="shared" si="0"/>
        <v>1.5321652E-2</v>
      </c>
      <c r="H15" s="3">
        <f t="shared" si="1"/>
        <v>1.3295065703128E-2</v>
      </c>
      <c r="I15">
        <f t="shared" si="2"/>
        <v>2.3700000000000001E-3</v>
      </c>
      <c r="J15">
        <f t="shared" si="3"/>
        <v>0.23855722941288002</v>
      </c>
    </row>
    <row r="16" spans="1:10">
      <c r="A16" s="3">
        <v>20335248</v>
      </c>
      <c r="B16" s="3">
        <v>13447096.566408001</v>
      </c>
      <c r="C16">
        <v>2.0820000000000001E-3</v>
      </c>
      <c r="D16">
        <v>2.0521441199999999</v>
      </c>
      <c r="G16" s="3">
        <f t="shared" si="0"/>
        <v>2.0335248E-2</v>
      </c>
      <c r="H16" s="3">
        <f t="shared" si="1"/>
        <v>1.3447096566408001E-2</v>
      </c>
      <c r="I16">
        <f t="shared" si="2"/>
        <v>2.0820000000000001E-3</v>
      </c>
      <c r="J16">
        <f t="shared" si="3"/>
        <v>0.20521441199999998</v>
      </c>
    </row>
    <row r="17" spans="1:10">
      <c r="A17" s="3">
        <v>20596990</v>
      </c>
      <c r="B17" s="3">
        <v>8653405.9140639994</v>
      </c>
      <c r="C17">
        <v>5.3629999999999997E-3</v>
      </c>
      <c r="D17">
        <v>5.0207810111117066</v>
      </c>
      <c r="G17" s="3">
        <f t="shared" si="0"/>
        <v>2.0596989999999999E-2</v>
      </c>
      <c r="H17" s="3">
        <f t="shared" si="1"/>
        <v>8.6534059140639993E-3</v>
      </c>
      <c r="I17">
        <f t="shared" si="2"/>
        <v>5.3629999999999997E-3</v>
      </c>
      <c r="J17">
        <f t="shared" si="3"/>
        <v>0.50207810111117068</v>
      </c>
    </row>
    <row r="18" spans="1:10">
      <c r="A18" s="3">
        <v>20226192</v>
      </c>
      <c r="B18" s="3">
        <v>13495030.310543999</v>
      </c>
      <c r="C18">
        <v>2.0609999999999999E-3</v>
      </c>
      <c r="D18">
        <v>2.0303597999993128</v>
      </c>
      <c r="G18" s="3">
        <f t="shared" si="0"/>
        <v>2.0226192E-2</v>
      </c>
      <c r="H18" s="3">
        <f t="shared" si="1"/>
        <v>1.3495030310543998E-2</v>
      </c>
      <c r="I18">
        <f t="shared" si="2"/>
        <v>2.0609999999999999E-3</v>
      </c>
      <c r="J18">
        <f t="shared" si="3"/>
        <v>0.20303597999993128</v>
      </c>
    </row>
    <row r="19" spans="1:10">
      <c r="A19" s="3">
        <v>17160626</v>
      </c>
      <c r="B19" s="3">
        <v>14193966.13672</v>
      </c>
      <c r="C19">
        <v>3.8430000000000001E-3</v>
      </c>
      <c r="D19">
        <v>3.7548305999994511</v>
      </c>
      <c r="G19" s="3">
        <f t="shared" si="0"/>
        <v>1.7160625999999998E-2</v>
      </c>
      <c r="H19" s="3">
        <f t="shared" si="1"/>
        <v>1.419396613672E-2</v>
      </c>
      <c r="I19">
        <f t="shared" si="2"/>
        <v>3.8430000000000001E-3</v>
      </c>
      <c r="J19">
        <f t="shared" si="3"/>
        <v>0.37548305999994513</v>
      </c>
    </row>
    <row r="20" spans="1:10">
      <c r="A20" s="3">
        <v>21228420</v>
      </c>
      <c r="B20" s="3">
        <v>12358965.251952</v>
      </c>
      <c r="C20">
        <v>2.7439999999999999E-3</v>
      </c>
      <c r="D20">
        <v>2.664484977777168</v>
      </c>
      <c r="G20" s="3">
        <f t="shared" si="0"/>
        <v>2.1228420000000001E-2</v>
      </c>
      <c r="H20" s="3">
        <f t="shared" si="1"/>
        <v>1.2358965251952E-2</v>
      </c>
      <c r="I20">
        <f t="shared" si="2"/>
        <v>2.7439999999999999E-3</v>
      </c>
      <c r="J20">
        <f t="shared" si="3"/>
        <v>0.26644849777771679</v>
      </c>
    </row>
    <row r="21" spans="1:10">
      <c r="A21" s="3">
        <v>21288004</v>
      </c>
      <c r="B21" s="3">
        <v>14665169.367184</v>
      </c>
      <c r="C21">
        <v>2.3149999999999998E-3</v>
      </c>
      <c r="D21">
        <v>2.2730167941168298</v>
      </c>
      <c r="G21" s="3">
        <f t="shared" si="0"/>
        <v>2.1288003999999999E-2</v>
      </c>
      <c r="H21" s="3">
        <f t="shared" si="1"/>
        <v>1.4665169367184001E-2</v>
      </c>
      <c r="I21">
        <f t="shared" si="2"/>
        <v>2.3149999999999998E-3</v>
      </c>
      <c r="J21">
        <f t="shared" si="3"/>
        <v>0.22730167941168297</v>
      </c>
    </row>
    <row r="22" spans="1:10">
      <c r="A22" s="3">
        <v>17629760</v>
      </c>
      <c r="B22" s="3">
        <v>13645178.047847999</v>
      </c>
      <c r="C22">
        <v>2.3029999999999999E-3</v>
      </c>
      <c r="D22">
        <v>2.3078498470520499</v>
      </c>
      <c r="G22" s="3">
        <f t="shared" si="0"/>
        <v>1.7629760000000001E-2</v>
      </c>
      <c r="H22" s="3">
        <f t="shared" si="1"/>
        <v>1.3645178047847999E-2</v>
      </c>
      <c r="I22">
        <f t="shared" si="2"/>
        <v>2.3029999999999999E-3</v>
      </c>
      <c r="J22">
        <f t="shared" si="3"/>
        <v>0.23078498470520498</v>
      </c>
    </row>
    <row r="23" spans="1:10">
      <c r="A23" s="3">
        <v>17629760</v>
      </c>
      <c r="B23" s="3">
        <v>13613432.199216001</v>
      </c>
      <c r="C23">
        <v>2.5000000000000001E-3</v>
      </c>
      <c r="D23">
        <v>2.4803611111100001</v>
      </c>
      <c r="G23" s="3">
        <f t="shared" si="0"/>
        <v>1.7629760000000001E-2</v>
      </c>
      <c r="H23" s="3">
        <f t="shared" si="1"/>
        <v>1.3613432199216001E-2</v>
      </c>
      <c r="I23">
        <f t="shared" si="2"/>
        <v>2.5000000000000001E-3</v>
      </c>
      <c r="J23">
        <f t="shared" si="3"/>
        <v>0.24803611111100002</v>
      </c>
    </row>
    <row r="24" spans="1:10">
      <c r="A24" s="3">
        <v>21323262</v>
      </c>
      <c r="B24" s="3">
        <v>13590183.181639999</v>
      </c>
      <c r="C24">
        <v>2.4489999999999998E-3</v>
      </c>
      <c r="D24">
        <v>2.4298671874999997</v>
      </c>
      <c r="G24" s="3">
        <f t="shared" si="0"/>
        <v>2.1323261999999999E-2</v>
      </c>
      <c r="H24" s="3">
        <f t="shared" si="1"/>
        <v>1.3590183181639999E-2</v>
      </c>
      <c r="I24">
        <f t="shared" si="2"/>
        <v>2.4489999999999998E-3</v>
      </c>
      <c r="J24">
        <f t="shared" si="3"/>
        <v>0.24298671874999997</v>
      </c>
    </row>
    <row r="25" spans="1:10">
      <c r="A25" s="3">
        <v>21536872</v>
      </c>
      <c r="B25" s="3">
        <v>15167136.353512</v>
      </c>
      <c r="C25">
        <v>2.4650000000000002E-3</v>
      </c>
      <c r="D25">
        <v>2.4349578125</v>
      </c>
      <c r="G25" s="3">
        <f t="shared" si="0"/>
        <v>2.1536871999999999E-2</v>
      </c>
      <c r="H25" s="3">
        <f t="shared" si="1"/>
        <v>1.5167136353512E-2</v>
      </c>
      <c r="I25">
        <f t="shared" si="2"/>
        <v>2.4650000000000002E-3</v>
      </c>
      <c r="J25">
        <f t="shared" si="3"/>
        <v>0.24349578124999999</v>
      </c>
    </row>
    <row r="26" spans="1:10">
      <c r="A26" s="3">
        <v>19674428</v>
      </c>
      <c r="B26" s="3">
        <v>13978155.617184</v>
      </c>
      <c r="C26">
        <v>1.8690999999999999E-2</v>
      </c>
      <c r="D26">
        <v>17.325127688239693</v>
      </c>
      <c r="G26" s="3">
        <f t="shared" si="0"/>
        <v>1.9674428000000001E-2</v>
      </c>
      <c r="H26" s="3">
        <f t="shared" si="1"/>
        <v>1.3978155617184001E-2</v>
      </c>
      <c r="I26">
        <f t="shared" si="2"/>
        <v>1.8690999999999999E-2</v>
      </c>
      <c r="J26">
        <f t="shared" si="3"/>
        <v>1.7325127688239692</v>
      </c>
    </row>
    <row r="27" spans="1:10">
      <c r="A27" s="3">
        <v>22127090</v>
      </c>
      <c r="B27" s="3">
        <v>15841795.789063999</v>
      </c>
      <c r="C27">
        <v>2.6020000000000001E-3</v>
      </c>
      <c r="D27">
        <v>2.5364585111108222</v>
      </c>
      <c r="G27" s="3">
        <f t="shared" si="0"/>
        <v>2.2127089999999999E-2</v>
      </c>
      <c r="H27" s="3">
        <f t="shared" si="1"/>
        <v>1.5841795789064E-2</v>
      </c>
      <c r="I27">
        <f t="shared" si="2"/>
        <v>2.6020000000000001E-3</v>
      </c>
      <c r="J27">
        <f t="shared" si="3"/>
        <v>0.25364585111108223</v>
      </c>
    </row>
    <row r="28" spans="1:10">
      <c r="A28" s="3">
        <v>22200964</v>
      </c>
      <c r="B28" s="3">
        <v>15699619.767576</v>
      </c>
      <c r="C28">
        <v>2.5699999999999998E-3</v>
      </c>
      <c r="D28">
        <v>2.4907297777789199</v>
      </c>
      <c r="G28" s="3">
        <f t="shared" si="0"/>
        <v>2.2200964E-2</v>
      </c>
      <c r="H28" s="3">
        <f t="shared" si="1"/>
        <v>1.5699619767576001E-2</v>
      </c>
      <c r="I28">
        <f t="shared" si="2"/>
        <v>2.5699999999999998E-3</v>
      </c>
      <c r="J28">
        <f t="shared" si="3"/>
        <v>0.249072977777892</v>
      </c>
    </row>
    <row r="29" spans="1:10">
      <c r="A29" s="3">
        <v>22567006</v>
      </c>
      <c r="B29" s="3">
        <v>13129327.619144</v>
      </c>
      <c r="C29">
        <v>4.4359999999999998E-3</v>
      </c>
      <c r="D29">
        <v>4.2596689999999997</v>
      </c>
      <c r="G29" s="3">
        <f t="shared" si="0"/>
        <v>2.2567006000000001E-2</v>
      </c>
      <c r="H29" s="3">
        <f t="shared" si="1"/>
        <v>1.3129327619144E-2</v>
      </c>
      <c r="I29">
        <f t="shared" si="2"/>
        <v>4.4359999999999998E-3</v>
      </c>
      <c r="J29">
        <f t="shared" si="3"/>
        <v>0.42596689999999998</v>
      </c>
    </row>
    <row r="30" spans="1:10">
      <c r="A30" s="3">
        <v>22577260</v>
      </c>
      <c r="B30" s="3">
        <v>16122184.826168001</v>
      </c>
      <c r="C30">
        <v>2.5509999999999999E-3</v>
      </c>
      <c r="D30">
        <v>2.5120830777766439</v>
      </c>
      <c r="G30" s="3">
        <f t="shared" si="0"/>
        <v>2.2577259999999998E-2</v>
      </c>
      <c r="H30" s="3">
        <f t="shared" si="1"/>
        <v>1.6122184826168E-2</v>
      </c>
      <c r="I30">
        <f t="shared" si="2"/>
        <v>2.5509999999999999E-3</v>
      </c>
      <c r="J30">
        <f t="shared" si="3"/>
        <v>0.2512083077776644</v>
      </c>
    </row>
    <row r="31" spans="1:10">
      <c r="A31" s="3">
        <v>23033296</v>
      </c>
      <c r="B31" s="3">
        <v>16741839.375</v>
      </c>
      <c r="C31">
        <v>2.5560000000000001E-3</v>
      </c>
      <c r="D31">
        <v>2.4957422999999999</v>
      </c>
      <c r="G31" s="3">
        <f t="shared" si="0"/>
        <v>2.3033296000000002E-2</v>
      </c>
      <c r="H31" s="3">
        <f t="shared" si="1"/>
        <v>1.6741839375000001E-2</v>
      </c>
      <c r="I31">
        <f t="shared" si="2"/>
        <v>2.5560000000000001E-3</v>
      </c>
      <c r="J31">
        <f t="shared" si="3"/>
        <v>0.24957422999999998</v>
      </c>
    </row>
    <row r="32" spans="1:10">
      <c r="A32">
        <v>23268848</v>
      </c>
      <c r="B32">
        <v>16795138.664064001</v>
      </c>
      <c r="C32">
        <v>2.568E-3</v>
      </c>
      <c r="D32">
        <v>2.5207488000000002</v>
      </c>
      <c r="G32" s="3">
        <f t="shared" si="0"/>
        <v>2.3268848000000002E-2</v>
      </c>
      <c r="H32" s="3">
        <f t="shared" si="1"/>
        <v>1.6795138664064003E-2</v>
      </c>
      <c r="I32">
        <f t="shared" si="2"/>
        <v>2.568E-3</v>
      </c>
      <c r="J32">
        <f t="shared" si="3"/>
        <v>0.25207488</v>
      </c>
    </row>
    <row r="33" spans="1:10">
      <c r="A33">
        <v>23569444</v>
      </c>
      <c r="B33">
        <v>17094488.326168001</v>
      </c>
      <c r="C33">
        <v>2.614E-3</v>
      </c>
      <c r="D33">
        <v>2.5616038222233839</v>
      </c>
      <c r="G33" s="3">
        <f t="shared" si="0"/>
        <v>2.3569443999999998E-2</v>
      </c>
      <c r="H33" s="3">
        <f t="shared" si="1"/>
        <v>1.7094488326168E-2</v>
      </c>
      <c r="I33">
        <f t="shared" si="2"/>
        <v>2.614E-3</v>
      </c>
      <c r="J33">
        <f t="shared" si="3"/>
        <v>0.25616038222233839</v>
      </c>
    </row>
    <row r="34" spans="1:10">
      <c r="A34">
        <v>24339694</v>
      </c>
      <c r="B34">
        <v>17961836.281248</v>
      </c>
      <c r="C34">
        <v>2.8110000000000001E-3</v>
      </c>
      <c r="D34">
        <v>2.7573942300000001</v>
      </c>
      <c r="G34" s="3">
        <f t="shared" si="0"/>
        <v>2.4339693999999999E-2</v>
      </c>
      <c r="H34" s="3">
        <f t="shared" si="1"/>
        <v>1.7961836281247999E-2</v>
      </c>
      <c r="I34">
        <f t="shared" si="2"/>
        <v>2.8110000000000001E-3</v>
      </c>
      <c r="J34">
        <f t="shared" si="3"/>
        <v>0.27573942299999998</v>
      </c>
    </row>
    <row r="35" spans="1:10">
      <c r="A35">
        <v>20639520</v>
      </c>
      <c r="B35">
        <v>17574234.654296</v>
      </c>
      <c r="C35">
        <v>2.9020000000000001E-3</v>
      </c>
      <c r="D35">
        <v>2.8806702999999998</v>
      </c>
      <c r="G35" s="3">
        <f t="shared" si="0"/>
        <v>2.0639520000000001E-2</v>
      </c>
      <c r="H35" s="3">
        <f t="shared" si="1"/>
        <v>1.7574234654296E-2</v>
      </c>
      <c r="I35">
        <f t="shared" si="2"/>
        <v>2.9020000000000001E-3</v>
      </c>
      <c r="J35">
        <f t="shared" si="3"/>
        <v>0.28806703</v>
      </c>
    </row>
    <row r="36" spans="1:10">
      <c r="A36">
        <v>26271860</v>
      </c>
      <c r="B36">
        <v>19450087.757816002</v>
      </c>
      <c r="C36">
        <v>1.3735000000000001E-2</v>
      </c>
      <c r="D36">
        <v>12.936424208328756</v>
      </c>
      <c r="G36" s="3">
        <f t="shared" si="0"/>
        <v>2.6271860000000001E-2</v>
      </c>
      <c r="H36" s="3">
        <f t="shared" si="1"/>
        <v>1.9450087757816002E-2</v>
      </c>
      <c r="I36">
        <f t="shared" si="2"/>
        <v>1.3735000000000001E-2</v>
      </c>
      <c r="J36">
        <f t="shared" si="3"/>
        <v>1.2936424208328756</v>
      </c>
    </row>
    <row r="37" spans="1:10">
      <c r="A37">
        <v>26300992</v>
      </c>
      <c r="B37">
        <v>19417854.785160001</v>
      </c>
      <c r="C37">
        <v>2.8440000000000002E-3</v>
      </c>
      <c r="D37">
        <v>2.797800800001264</v>
      </c>
      <c r="G37" s="3">
        <f t="shared" si="0"/>
        <v>2.6300991999999999E-2</v>
      </c>
      <c r="H37" s="3">
        <f t="shared" si="1"/>
        <v>1.9417854785160001E-2</v>
      </c>
      <c r="I37">
        <f t="shared" si="2"/>
        <v>2.8440000000000002E-3</v>
      </c>
      <c r="J37">
        <f t="shared" si="3"/>
        <v>0.27978008000012639</v>
      </c>
    </row>
    <row r="38" spans="1:10">
      <c r="A38">
        <v>28297716</v>
      </c>
      <c r="B38">
        <v>20353116.853512</v>
      </c>
      <c r="C38">
        <v>4.0829999999999998E-3</v>
      </c>
      <c r="D38">
        <v>3.9506835799986391</v>
      </c>
      <c r="G38" s="3">
        <f t="shared" si="0"/>
        <v>2.8297716000000001E-2</v>
      </c>
      <c r="H38" s="3">
        <f t="shared" si="1"/>
        <v>2.0353116853512002E-2</v>
      </c>
      <c r="I38">
        <f t="shared" si="2"/>
        <v>4.0829999999999998E-3</v>
      </c>
      <c r="J38">
        <f t="shared" si="3"/>
        <v>0.3950683579998639</v>
      </c>
    </row>
    <row r="39" spans="1:10">
      <c r="A39">
        <v>28441892</v>
      </c>
      <c r="B39">
        <v>20607638.109375998</v>
      </c>
      <c r="C39">
        <v>3.3080000000000002E-3</v>
      </c>
      <c r="D39">
        <v>3.2262322545460562</v>
      </c>
      <c r="G39" s="3">
        <f t="shared" si="0"/>
        <v>2.8441892E-2</v>
      </c>
      <c r="H39" s="3">
        <f t="shared" si="1"/>
        <v>2.0607638109375999E-2</v>
      </c>
      <c r="I39">
        <f t="shared" si="2"/>
        <v>3.3080000000000002E-3</v>
      </c>
      <c r="J39">
        <f t="shared" si="3"/>
        <v>0.32262322545460564</v>
      </c>
    </row>
    <row r="40" spans="1:10">
      <c r="A40">
        <v>29417434</v>
      </c>
      <c r="B40">
        <v>21657535.107423998</v>
      </c>
      <c r="C40">
        <v>3.895E-3</v>
      </c>
      <c r="D40">
        <v>3.8022711785719849</v>
      </c>
      <c r="G40" s="3">
        <f t="shared" si="0"/>
        <v>2.9417433999999999E-2</v>
      </c>
      <c r="H40" s="3">
        <f t="shared" si="1"/>
        <v>2.1657535107423999E-2</v>
      </c>
      <c r="I40">
        <f t="shared" si="2"/>
        <v>3.895E-3</v>
      </c>
      <c r="J40">
        <f t="shared" si="3"/>
        <v>0.38022711785719848</v>
      </c>
    </row>
    <row r="41" spans="1:10">
      <c r="A41">
        <v>30022530</v>
      </c>
      <c r="B41">
        <v>22008815.443360001</v>
      </c>
      <c r="C41">
        <v>4.3930000000000002E-3</v>
      </c>
      <c r="D41">
        <v>4.3164794312500003</v>
      </c>
      <c r="G41" s="3">
        <f t="shared" si="0"/>
        <v>3.0022529999999999E-2</v>
      </c>
      <c r="H41" s="3">
        <f t="shared" si="1"/>
        <v>2.2008815443360003E-2</v>
      </c>
      <c r="I41">
        <f t="shared" si="2"/>
        <v>4.3930000000000002E-3</v>
      </c>
      <c r="J41">
        <f t="shared" si="3"/>
        <v>0.43164794312500004</v>
      </c>
    </row>
    <row r="42" spans="1:10">
      <c r="A42">
        <v>27549874</v>
      </c>
      <c r="B42">
        <v>22410995.701168001</v>
      </c>
      <c r="C42">
        <v>3.5119999999999999E-3</v>
      </c>
      <c r="D42">
        <v>3.4995324000000001</v>
      </c>
      <c r="G42" s="3">
        <f t="shared" si="0"/>
        <v>2.7549873999999999E-2</v>
      </c>
      <c r="H42" s="3">
        <f t="shared" si="1"/>
        <v>2.2410995701168002E-2</v>
      </c>
      <c r="I42">
        <f t="shared" si="2"/>
        <v>3.5119999999999999E-3</v>
      </c>
      <c r="J42">
        <f t="shared" si="3"/>
        <v>0.34995324</v>
      </c>
    </row>
    <row r="43" spans="1:10">
      <c r="A43">
        <v>32342338</v>
      </c>
      <c r="B43">
        <v>24290257.835935999</v>
      </c>
      <c r="C43">
        <v>6.7460000000000003E-3</v>
      </c>
      <c r="D43">
        <v>6.5607098666644177</v>
      </c>
      <c r="G43" s="3">
        <f t="shared" si="0"/>
        <v>3.2342337999999998E-2</v>
      </c>
      <c r="H43" s="3">
        <f t="shared" si="1"/>
        <v>2.4290257835936E-2</v>
      </c>
      <c r="I43">
        <f t="shared" si="2"/>
        <v>6.7460000000000003E-3</v>
      </c>
      <c r="J43">
        <f t="shared" si="3"/>
        <v>0.65607098666644181</v>
      </c>
    </row>
    <row r="44" spans="1:10">
      <c r="A44">
        <v>32342338</v>
      </c>
      <c r="B44">
        <v>24290519.593752</v>
      </c>
      <c r="C44">
        <v>6.6699999999999997E-3</v>
      </c>
      <c r="D44">
        <v>6.4947457499999999</v>
      </c>
      <c r="G44" s="3">
        <f t="shared" si="0"/>
        <v>3.2342337999999998E-2</v>
      </c>
      <c r="H44" s="3">
        <f t="shared" si="1"/>
        <v>2.4290519593751999E-2</v>
      </c>
      <c r="I44">
        <f t="shared" si="2"/>
        <v>6.6699999999999997E-3</v>
      </c>
      <c r="J44">
        <f t="shared" si="3"/>
        <v>0.64947457499999994</v>
      </c>
    </row>
    <row r="45" spans="1:10">
      <c r="A45">
        <v>29225326</v>
      </c>
      <c r="B45">
        <v>29357333.52344</v>
      </c>
      <c r="C45">
        <v>8.7349999999999997E-3</v>
      </c>
      <c r="D45">
        <v>8.45941075</v>
      </c>
      <c r="G45" s="3">
        <f t="shared" si="0"/>
        <v>2.9225325999999999E-2</v>
      </c>
      <c r="H45" s="3">
        <f t="shared" si="1"/>
        <v>2.9357333523439999E-2</v>
      </c>
      <c r="I45">
        <f t="shared" si="2"/>
        <v>8.7349999999999997E-3</v>
      </c>
      <c r="J45">
        <f t="shared" si="3"/>
        <v>0.84594107500000004</v>
      </c>
    </row>
    <row r="46" spans="1:10">
      <c r="A46">
        <v>36136776</v>
      </c>
      <c r="B46">
        <v>26746525.546872001</v>
      </c>
      <c r="C46">
        <v>4.8129999999999996E-3</v>
      </c>
      <c r="D46">
        <v>4.741419994445514</v>
      </c>
      <c r="G46" s="3">
        <f t="shared" si="0"/>
        <v>3.6136776000000002E-2</v>
      </c>
      <c r="H46" s="3">
        <f t="shared" si="1"/>
        <v>2.6746525546872003E-2</v>
      </c>
      <c r="I46">
        <f t="shared" si="2"/>
        <v>4.8129999999999996E-3</v>
      </c>
      <c r="J46">
        <f t="shared" si="3"/>
        <v>0.47414199944455138</v>
      </c>
    </row>
    <row r="47" spans="1:10">
      <c r="A47">
        <v>35101350</v>
      </c>
      <c r="B47">
        <v>27682840.75</v>
      </c>
      <c r="C47">
        <v>4.4270000000000004E-3</v>
      </c>
      <c r="D47">
        <v>4.3279182062500006</v>
      </c>
      <c r="G47" s="3">
        <f t="shared" si="0"/>
        <v>3.5101350000000003E-2</v>
      </c>
      <c r="H47" s="3">
        <f t="shared" si="1"/>
        <v>2.768284075E-2</v>
      </c>
      <c r="I47">
        <f t="shared" si="2"/>
        <v>4.4270000000000004E-3</v>
      </c>
      <c r="J47">
        <f t="shared" si="3"/>
        <v>0.43279182062500005</v>
      </c>
    </row>
    <row r="48" spans="1:10">
      <c r="A48">
        <v>35101350</v>
      </c>
      <c r="B48">
        <v>27683936.843752</v>
      </c>
      <c r="C48">
        <v>4.4419999999999998E-3</v>
      </c>
      <c r="D48">
        <v>4.3461638499999999</v>
      </c>
      <c r="G48" s="3">
        <f t="shared" si="0"/>
        <v>3.5101350000000003E-2</v>
      </c>
      <c r="H48" s="3">
        <f t="shared" si="1"/>
        <v>2.7683936843752002E-2</v>
      </c>
      <c r="I48">
        <f t="shared" si="2"/>
        <v>4.4419999999999998E-3</v>
      </c>
      <c r="J48">
        <f t="shared" si="3"/>
        <v>0.43461638499999999</v>
      </c>
    </row>
    <row r="49" spans="1:10">
      <c r="A49">
        <v>35101350</v>
      </c>
      <c r="B49">
        <v>27684443.570312001</v>
      </c>
      <c r="C49">
        <v>4.646E-3</v>
      </c>
      <c r="D49">
        <v>4.5275270000000001</v>
      </c>
      <c r="G49" s="3">
        <f t="shared" si="0"/>
        <v>3.5101350000000003E-2</v>
      </c>
      <c r="H49" s="3">
        <f t="shared" si="1"/>
        <v>2.7684443570312002E-2</v>
      </c>
      <c r="I49">
        <f t="shared" si="2"/>
        <v>4.646E-3</v>
      </c>
      <c r="J49">
        <f t="shared" si="3"/>
        <v>0.45275270000000001</v>
      </c>
    </row>
    <row r="50" spans="1:10">
      <c r="A50">
        <v>35101350</v>
      </c>
      <c r="B50">
        <v>27681172.902344</v>
      </c>
      <c r="C50">
        <v>4.2290000000000001E-3</v>
      </c>
      <c r="D50">
        <v>4.1608338062500003</v>
      </c>
      <c r="G50" s="3">
        <f t="shared" si="0"/>
        <v>3.5101350000000003E-2</v>
      </c>
      <c r="H50" s="3">
        <f t="shared" si="1"/>
        <v>2.7681172902343999E-2</v>
      </c>
      <c r="I50">
        <f t="shared" si="2"/>
        <v>4.2290000000000001E-3</v>
      </c>
      <c r="J50">
        <f t="shared" si="3"/>
        <v>0.41608338062500005</v>
      </c>
    </row>
    <row r="51" spans="1:10">
      <c r="A51">
        <v>35101350</v>
      </c>
      <c r="B51">
        <v>27682678.785160001</v>
      </c>
      <c r="C51">
        <v>4.3189999999999999E-3</v>
      </c>
      <c r="D51">
        <v>4.2352923812499998</v>
      </c>
      <c r="G51" s="3">
        <f t="shared" si="0"/>
        <v>3.5101350000000003E-2</v>
      </c>
      <c r="H51" s="3">
        <f t="shared" si="1"/>
        <v>2.7682678785160002E-2</v>
      </c>
      <c r="I51">
        <f t="shared" si="2"/>
        <v>4.3189999999999999E-3</v>
      </c>
      <c r="J51">
        <f t="shared" si="3"/>
        <v>0.42352923812499998</v>
      </c>
    </row>
    <row r="52" spans="1:10">
      <c r="A52">
        <v>35101350</v>
      </c>
      <c r="B52">
        <v>27682809.218752</v>
      </c>
      <c r="C52">
        <v>4.326E-3</v>
      </c>
      <c r="D52">
        <v>4.2422197999985576</v>
      </c>
      <c r="G52" s="3">
        <f t="shared" si="0"/>
        <v>3.5101350000000003E-2</v>
      </c>
      <c r="H52" s="3">
        <f t="shared" si="1"/>
        <v>2.7682809218752002E-2</v>
      </c>
      <c r="I52">
        <f t="shared" si="2"/>
        <v>4.326E-3</v>
      </c>
      <c r="J52">
        <f t="shared" si="3"/>
        <v>0.42422197999985578</v>
      </c>
    </row>
    <row r="53" spans="1:10">
      <c r="A53">
        <v>35177750</v>
      </c>
      <c r="B53">
        <v>27750945.119144</v>
      </c>
      <c r="C53">
        <v>4.4479999999999997E-3</v>
      </c>
      <c r="D53">
        <v>4.3469780705877117</v>
      </c>
      <c r="G53" s="3">
        <f t="shared" si="0"/>
        <v>3.5177750000000001E-2</v>
      </c>
      <c r="H53" s="3">
        <f t="shared" si="1"/>
        <v>2.7750945119143999E-2</v>
      </c>
      <c r="I53">
        <f t="shared" si="2"/>
        <v>4.4479999999999997E-3</v>
      </c>
      <c r="J53">
        <f t="shared" si="3"/>
        <v>0.43469780705877115</v>
      </c>
    </row>
    <row r="54" spans="1:10">
      <c r="A54">
        <v>35177750</v>
      </c>
      <c r="B54">
        <v>27750150.941408001</v>
      </c>
      <c r="C54">
        <v>4.3530000000000001E-3</v>
      </c>
      <c r="D54">
        <v>4.2580229812499999</v>
      </c>
      <c r="G54" s="3">
        <f t="shared" si="0"/>
        <v>3.5177750000000001E-2</v>
      </c>
      <c r="H54" s="3">
        <f t="shared" si="1"/>
        <v>2.7750150941408001E-2</v>
      </c>
      <c r="I54">
        <f t="shared" si="2"/>
        <v>4.3530000000000001E-3</v>
      </c>
      <c r="J54">
        <f t="shared" si="3"/>
        <v>0.42580229812499998</v>
      </c>
    </row>
    <row r="55" spans="1:10">
      <c r="A55">
        <v>35177750</v>
      </c>
      <c r="B55">
        <v>27748713.017576002</v>
      </c>
      <c r="C55">
        <v>4.3699999999999998E-3</v>
      </c>
      <c r="D55">
        <v>4.2831189374999994</v>
      </c>
      <c r="G55" s="3">
        <f t="shared" si="0"/>
        <v>3.5177750000000001E-2</v>
      </c>
      <c r="H55" s="3">
        <f t="shared" si="1"/>
        <v>2.7748713017576001E-2</v>
      </c>
      <c r="I55">
        <f t="shared" si="2"/>
        <v>4.3699999999999998E-3</v>
      </c>
      <c r="J55">
        <f t="shared" si="3"/>
        <v>0.42831189374999995</v>
      </c>
    </row>
    <row r="56" spans="1:10">
      <c r="A56">
        <v>35177750</v>
      </c>
      <c r="B56">
        <v>27749858.876952</v>
      </c>
      <c r="C56">
        <v>4.4099999999999999E-3</v>
      </c>
      <c r="D56">
        <v>4.3346716875000002</v>
      </c>
      <c r="G56" s="3">
        <f t="shared" si="0"/>
        <v>3.5177750000000001E-2</v>
      </c>
      <c r="H56" s="3">
        <f t="shared" si="1"/>
        <v>2.7749858876951999E-2</v>
      </c>
      <c r="I56">
        <f t="shared" si="2"/>
        <v>4.4099999999999999E-3</v>
      </c>
      <c r="J56">
        <f t="shared" si="3"/>
        <v>0.43346716875000002</v>
      </c>
    </row>
    <row r="57" spans="1:10">
      <c r="A57">
        <v>35177750</v>
      </c>
      <c r="B57">
        <v>27750402.105471998</v>
      </c>
      <c r="C57">
        <v>4.4320000000000002E-3</v>
      </c>
      <c r="D57">
        <v>4.3327232000000002</v>
      </c>
      <c r="G57" s="3">
        <f t="shared" si="0"/>
        <v>3.5177750000000001E-2</v>
      </c>
      <c r="H57" s="3">
        <f t="shared" si="1"/>
        <v>2.7750402105472E-2</v>
      </c>
      <c r="I57">
        <f t="shared" si="2"/>
        <v>4.4320000000000002E-3</v>
      </c>
      <c r="J57">
        <f t="shared" si="3"/>
        <v>0.43327232000000004</v>
      </c>
    </row>
    <row r="58" spans="1:10">
      <c r="A58">
        <v>35177750</v>
      </c>
      <c r="B58">
        <v>27749532.916016001</v>
      </c>
      <c r="C58">
        <v>4.3819999999999996E-3</v>
      </c>
      <c r="D58">
        <v>4.2868010499999993</v>
      </c>
      <c r="G58" s="3">
        <f t="shared" si="0"/>
        <v>3.5177750000000001E-2</v>
      </c>
      <c r="H58" s="3">
        <f t="shared" si="1"/>
        <v>2.7749532916016E-2</v>
      </c>
      <c r="I58">
        <f t="shared" si="2"/>
        <v>4.3819999999999996E-3</v>
      </c>
      <c r="J58">
        <f t="shared" si="3"/>
        <v>0.42868010499999992</v>
      </c>
    </row>
    <row r="59" spans="1:10">
      <c r="A59">
        <v>35177750</v>
      </c>
      <c r="B59">
        <v>27748825.447264001</v>
      </c>
      <c r="C59">
        <v>4.4039999999999999E-3</v>
      </c>
      <c r="D59">
        <v>4.3079377499999998</v>
      </c>
      <c r="G59" s="3">
        <f t="shared" si="0"/>
        <v>3.5177750000000001E-2</v>
      </c>
      <c r="H59" s="3">
        <f t="shared" si="1"/>
        <v>2.7748825447264001E-2</v>
      </c>
      <c r="I59">
        <f t="shared" si="2"/>
        <v>4.4039999999999999E-3</v>
      </c>
      <c r="J59">
        <f t="shared" si="3"/>
        <v>0.43079377499999999</v>
      </c>
    </row>
    <row r="60" spans="1:10">
      <c r="A60">
        <v>35177750</v>
      </c>
      <c r="B60">
        <v>27749072.800783999</v>
      </c>
      <c r="C60">
        <v>4.4159999999999998E-3</v>
      </c>
      <c r="D60">
        <v>4.3221600000000002</v>
      </c>
      <c r="G60" s="3">
        <f t="shared" si="0"/>
        <v>3.5177750000000001E-2</v>
      </c>
      <c r="H60" s="3">
        <f t="shared" si="1"/>
        <v>2.7749072800783998E-2</v>
      </c>
      <c r="I60">
        <f t="shared" si="2"/>
        <v>4.4159999999999998E-3</v>
      </c>
      <c r="J60">
        <f t="shared" si="3"/>
        <v>0.43221600000000004</v>
      </c>
    </row>
    <row r="61" spans="1:10">
      <c r="A61">
        <v>36976952</v>
      </c>
      <c r="B61">
        <v>27956411.847656</v>
      </c>
      <c r="C61">
        <v>4.9360000000000003E-3</v>
      </c>
      <c r="D61">
        <v>4.8735596000000001</v>
      </c>
      <c r="G61" s="3">
        <f t="shared" si="0"/>
        <v>3.6976952E-2</v>
      </c>
      <c r="H61" s="3">
        <f t="shared" si="1"/>
        <v>2.7956411847656001E-2</v>
      </c>
      <c r="I61">
        <f t="shared" si="2"/>
        <v>4.9360000000000003E-3</v>
      </c>
      <c r="J61">
        <f t="shared" si="3"/>
        <v>0.48735596000000003</v>
      </c>
    </row>
    <row r="62" spans="1:10">
      <c r="A62">
        <v>33834106</v>
      </c>
      <c r="B62">
        <v>28938186.460935999</v>
      </c>
      <c r="C62">
        <v>1.1081000000000001E-2</v>
      </c>
      <c r="D62">
        <v>10.528427466662974</v>
      </c>
      <c r="G62" s="3">
        <f t="shared" si="0"/>
        <v>3.3834106000000003E-2</v>
      </c>
      <c r="H62" s="3">
        <f t="shared" si="1"/>
        <v>2.8938186460935999E-2</v>
      </c>
      <c r="I62">
        <f t="shared" si="2"/>
        <v>1.1081000000000001E-2</v>
      </c>
      <c r="J62">
        <f t="shared" si="3"/>
        <v>1.0528427466662973</v>
      </c>
    </row>
    <row r="63" spans="1:10">
      <c r="A63">
        <v>29620404</v>
      </c>
      <c r="B63">
        <v>32227804.921872001</v>
      </c>
      <c r="C63">
        <v>5.7970000000000001E-3</v>
      </c>
      <c r="D63">
        <v>5.7710294400000004</v>
      </c>
      <c r="G63" s="3">
        <f t="shared" si="0"/>
        <v>2.9620403999999999E-2</v>
      </c>
      <c r="H63" s="3">
        <f t="shared" si="1"/>
        <v>3.2227804921872001E-2</v>
      </c>
      <c r="I63">
        <f t="shared" si="2"/>
        <v>5.7970000000000001E-3</v>
      </c>
      <c r="J63">
        <f t="shared" si="3"/>
        <v>0.57710294400000006</v>
      </c>
    </row>
    <row r="64" spans="1:10">
      <c r="A64">
        <v>25606746</v>
      </c>
      <c r="B64">
        <v>41136891.218751997</v>
      </c>
      <c r="C64">
        <v>1.1251000000000001E-2</v>
      </c>
      <c r="D64">
        <v>10.447678600000001</v>
      </c>
      <c r="G64" s="3">
        <f t="shared" si="0"/>
        <v>2.5606746E-2</v>
      </c>
      <c r="H64" s="3">
        <f t="shared" si="1"/>
        <v>4.1136891218751998E-2</v>
      </c>
      <c r="I64">
        <f t="shared" si="2"/>
        <v>1.1251000000000001E-2</v>
      </c>
      <c r="J64">
        <f t="shared" si="3"/>
        <v>1.0447678600000001</v>
      </c>
    </row>
    <row r="65" spans="1:10">
      <c r="A65">
        <v>38470280</v>
      </c>
      <c r="B65">
        <v>31567352.328127999</v>
      </c>
      <c r="C65">
        <v>6.313E-3</v>
      </c>
      <c r="D65">
        <v>6.1019736272744494</v>
      </c>
      <c r="G65" s="3">
        <f t="shared" si="0"/>
        <v>3.8470280000000003E-2</v>
      </c>
      <c r="H65" s="3">
        <f t="shared" si="1"/>
        <v>3.1567352328127997E-2</v>
      </c>
      <c r="I65">
        <f t="shared" si="2"/>
        <v>6.313E-3</v>
      </c>
      <c r="J65">
        <f t="shared" si="3"/>
        <v>0.61019736272744496</v>
      </c>
    </row>
    <row r="66" spans="1:10">
      <c r="A66">
        <v>40481870</v>
      </c>
      <c r="B66">
        <v>31715362.875</v>
      </c>
      <c r="C66">
        <v>5.0600000000000003E-3</v>
      </c>
      <c r="D66">
        <v>4.9483637500000004</v>
      </c>
      <c r="G66" s="3">
        <f t="shared" si="0"/>
        <v>4.0481870000000003E-2</v>
      </c>
      <c r="H66" s="3">
        <f t="shared" si="1"/>
        <v>3.1715362875E-2</v>
      </c>
      <c r="I66">
        <f t="shared" si="2"/>
        <v>5.0600000000000003E-3</v>
      </c>
      <c r="J66">
        <f t="shared" si="3"/>
        <v>0.49483637500000005</v>
      </c>
    </row>
    <row r="67" spans="1:10">
      <c r="A67">
        <v>29941534</v>
      </c>
      <c r="B67">
        <v>46935423.328128003</v>
      </c>
      <c r="C67">
        <v>1.3927999999999999E-2</v>
      </c>
      <c r="D67">
        <v>13.309016466662023</v>
      </c>
      <c r="G67" s="3">
        <f t="shared" ref="G67:G130" si="4">A67/1000000000</f>
        <v>2.9941533999999999E-2</v>
      </c>
      <c r="H67" s="3">
        <f t="shared" ref="H67:H130" si="5">B67/1000000000</f>
        <v>4.6935423328128001E-2</v>
      </c>
      <c r="I67">
        <f t="shared" ref="I67:I130" si="6">C67</f>
        <v>1.3927999999999999E-2</v>
      </c>
      <c r="J67">
        <f t="shared" ref="J67:J130" si="7">D67/10</f>
        <v>1.3309016466662023</v>
      </c>
    </row>
    <row r="68" spans="1:10">
      <c r="A68">
        <v>29881440</v>
      </c>
      <c r="B68">
        <v>33667761.101559997</v>
      </c>
      <c r="C68">
        <v>6.1440000000000002E-3</v>
      </c>
      <c r="D68">
        <v>6.0737126400000001</v>
      </c>
      <c r="G68" s="3">
        <f t="shared" si="4"/>
        <v>2.9881439999999999E-2</v>
      </c>
      <c r="H68" s="3">
        <f t="shared" si="5"/>
        <v>3.3667761101559994E-2</v>
      </c>
      <c r="I68">
        <f t="shared" si="6"/>
        <v>6.1440000000000002E-3</v>
      </c>
      <c r="J68">
        <f t="shared" si="7"/>
        <v>0.60737126399999997</v>
      </c>
    </row>
    <row r="69" spans="1:10">
      <c r="A69">
        <v>22304904</v>
      </c>
      <c r="B69">
        <v>37879189.445312001</v>
      </c>
      <c r="C69">
        <v>7.6639999999999998E-3</v>
      </c>
      <c r="D69">
        <v>7.5211758857120952</v>
      </c>
      <c r="G69" s="3">
        <f t="shared" si="4"/>
        <v>2.2304904E-2</v>
      </c>
      <c r="H69" s="3">
        <f t="shared" si="5"/>
        <v>3.7879189445312003E-2</v>
      </c>
      <c r="I69">
        <f t="shared" si="6"/>
        <v>7.6639999999999998E-3</v>
      </c>
      <c r="J69">
        <f t="shared" si="7"/>
        <v>0.75211758857120947</v>
      </c>
    </row>
    <row r="70" spans="1:10">
      <c r="A70">
        <v>39506156</v>
      </c>
      <c r="B70">
        <v>38172529.468751997</v>
      </c>
      <c r="C70">
        <v>1.9734000000000002E-2</v>
      </c>
      <c r="D70">
        <v>18.471270675000003</v>
      </c>
      <c r="G70" s="3">
        <f t="shared" si="4"/>
        <v>3.9506156000000001E-2</v>
      </c>
      <c r="H70" s="3">
        <f t="shared" si="5"/>
        <v>3.8172529468751999E-2</v>
      </c>
      <c r="I70">
        <f t="shared" si="6"/>
        <v>1.9734000000000002E-2</v>
      </c>
      <c r="J70">
        <f t="shared" si="7"/>
        <v>1.8471270675000002</v>
      </c>
    </row>
    <row r="71" spans="1:10">
      <c r="A71">
        <v>43517848</v>
      </c>
      <c r="B71">
        <v>34457587.468751997</v>
      </c>
      <c r="C71">
        <v>9.5060000000000006E-3</v>
      </c>
      <c r="D71">
        <v>9.1716683882380909</v>
      </c>
      <c r="G71" s="3">
        <f t="shared" si="4"/>
        <v>4.3517847999999998E-2</v>
      </c>
      <c r="H71" s="3">
        <f t="shared" si="5"/>
        <v>3.4457587468751993E-2</v>
      </c>
      <c r="I71">
        <f t="shared" si="6"/>
        <v>9.5060000000000006E-3</v>
      </c>
      <c r="J71">
        <f t="shared" si="7"/>
        <v>0.91716683882380912</v>
      </c>
    </row>
    <row r="72" spans="1:10">
      <c r="A72">
        <v>33037896</v>
      </c>
      <c r="B72">
        <v>51234066.390624002</v>
      </c>
      <c r="C72">
        <v>1.5748999999999999E-2</v>
      </c>
      <c r="D72">
        <v>15.03680772143532</v>
      </c>
      <c r="G72" s="3">
        <f t="shared" si="4"/>
        <v>3.3037895999999997E-2</v>
      </c>
      <c r="H72" s="3">
        <f t="shared" si="5"/>
        <v>5.1234066390624E-2</v>
      </c>
      <c r="I72">
        <f t="shared" si="6"/>
        <v>1.5748999999999999E-2</v>
      </c>
      <c r="J72">
        <f t="shared" si="7"/>
        <v>1.5036807721435319</v>
      </c>
    </row>
    <row r="73" spans="1:10">
      <c r="A73">
        <v>44644672</v>
      </c>
      <c r="B73">
        <v>35153088.625</v>
      </c>
      <c r="C73">
        <v>5.6020000000000002E-3</v>
      </c>
      <c r="D73">
        <v>5.4631824400000006</v>
      </c>
      <c r="G73" s="3">
        <f t="shared" si="4"/>
        <v>4.4644672000000003E-2</v>
      </c>
      <c r="H73" s="3">
        <f t="shared" si="5"/>
        <v>3.5153088625000002E-2</v>
      </c>
      <c r="I73">
        <f t="shared" si="6"/>
        <v>5.6020000000000002E-3</v>
      </c>
      <c r="J73">
        <f t="shared" si="7"/>
        <v>0.54631824400000006</v>
      </c>
    </row>
    <row r="74" spans="1:10">
      <c r="A74">
        <v>42010778</v>
      </c>
      <c r="B74">
        <v>35450419.847655997</v>
      </c>
      <c r="C74">
        <v>5.5399999999999998E-3</v>
      </c>
      <c r="D74">
        <v>5.5434348</v>
      </c>
      <c r="G74" s="3">
        <f t="shared" si="4"/>
        <v>4.2010777999999999E-2</v>
      </c>
      <c r="H74" s="3">
        <f t="shared" si="5"/>
        <v>3.5450419847655998E-2</v>
      </c>
      <c r="I74">
        <f t="shared" si="6"/>
        <v>5.5399999999999998E-3</v>
      </c>
      <c r="J74">
        <f t="shared" si="7"/>
        <v>0.55434348</v>
      </c>
    </row>
    <row r="75" spans="1:10">
      <c r="A75">
        <v>37840694</v>
      </c>
      <c r="B75">
        <v>45206080.109375998</v>
      </c>
      <c r="C75">
        <v>1.0441000000000001E-2</v>
      </c>
      <c r="D75">
        <v>10.270231644439804</v>
      </c>
      <c r="G75" s="3">
        <f t="shared" si="4"/>
        <v>3.7840694000000001E-2</v>
      </c>
      <c r="H75" s="3">
        <f t="shared" si="5"/>
        <v>4.5206080109375997E-2</v>
      </c>
      <c r="I75">
        <f t="shared" si="6"/>
        <v>1.0441000000000001E-2</v>
      </c>
      <c r="J75">
        <f t="shared" si="7"/>
        <v>1.0270231644439805</v>
      </c>
    </row>
    <row r="76" spans="1:10">
      <c r="A76">
        <v>49339286</v>
      </c>
      <c r="B76">
        <v>37065114.5</v>
      </c>
      <c r="C76">
        <v>7.698E-3</v>
      </c>
      <c r="D76">
        <v>7.508464242860442</v>
      </c>
      <c r="G76" s="3">
        <f t="shared" si="4"/>
        <v>4.9339286000000003E-2</v>
      </c>
      <c r="H76" s="3">
        <f t="shared" si="5"/>
        <v>3.7065114500000003E-2</v>
      </c>
      <c r="I76">
        <f t="shared" si="6"/>
        <v>7.698E-3</v>
      </c>
      <c r="J76">
        <f t="shared" si="7"/>
        <v>0.7508464242860442</v>
      </c>
    </row>
    <row r="77" spans="1:10">
      <c r="A77">
        <v>44336596</v>
      </c>
      <c r="B77">
        <v>37764699.984375998</v>
      </c>
      <c r="C77">
        <v>2.1818000000000001E-2</v>
      </c>
      <c r="D77">
        <v>20.368315111120808</v>
      </c>
      <c r="G77" s="3">
        <f t="shared" si="4"/>
        <v>4.4336595999999999E-2</v>
      </c>
      <c r="H77" s="3">
        <f t="shared" si="5"/>
        <v>3.7764699984375996E-2</v>
      </c>
      <c r="I77">
        <f t="shared" si="6"/>
        <v>2.1818000000000001E-2</v>
      </c>
      <c r="J77">
        <f t="shared" si="7"/>
        <v>2.0368315111120809</v>
      </c>
    </row>
    <row r="78" spans="1:10">
      <c r="A78">
        <v>38388386</v>
      </c>
      <c r="B78">
        <v>43106324.097655997</v>
      </c>
      <c r="C78">
        <v>7.8289999999999992E-3</v>
      </c>
      <c r="D78">
        <v>7.7981872928549052</v>
      </c>
      <c r="G78" s="3">
        <f t="shared" si="4"/>
        <v>3.8388385999999997E-2</v>
      </c>
      <c r="H78" s="3">
        <f t="shared" si="5"/>
        <v>4.3106324097655996E-2</v>
      </c>
      <c r="I78">
        <f t="shared" si="6"/>
        <v>7.8289999999999992E-3</v>
      </c>
      <c r="J78">
        <f t="shared" si="7"/>
        <v>0.77981872928549056</v>
      </c>
    </row>
    <row r="79" spans="1:10">
      <c r="A79">
        <v>47777550</v>
      </c>
      <c r="B79">
        <v>39005586.875</v>
      </c>
      <c r="C79">
        <v>5.9779999999999998E-3</v>
      </c>
      <c r="D79">
        <v>5.8719502800000001</v>
      </c>
      <c r="G79" s="3">
        <f t="shared" si="4"/>
        <v>4.7777550000000002E-2</v>
      </c>
      <c r="H79" s="3">
        <f t="shared" si="5"/>
        <v>3.9005586874999998E-2</v>
      </c>
      <c r="I79">
        <f t="shared" si="6"/>
        <v>5.9779999999999998E-3</v>
      </c>
      <c r="J79">
        <f t="shared" si="7"/>
        <v>0.58719502800000001</v>
      </c>
    </row>
    <row r="80" spans="1:10">
      <c r="A80">
        <v>32513710</v>
      </c>
      <c r="B80">
        <v>53362530.953128003</v>
      </c>
      <c r="C80">
        <v>1.6067000000000001E-2</v>
      </c>
      <c r="D80">
        <v>14.686729935716581</v>
      </c>
      <c r="G80" s="3">
        <f t="shared" si="4"/>
        <v>3.2513710000000001E-2</v>
      </c>
      <c r="H80" s="3">
        <f t="shared" si="5"/>
        <v>5.3362530953128005E-2</v>
      </c>
      <c r="I80">
        <f t="shared" si="6"/>
        <v>1.6067000000000001E-2</v>
      </c>
      <c r="J80">
        <f t="shared" si="7"/>
        <v>1.468672993571658</v>
      </c>
    </row>
    <row r="81" spans="1:10">
      <c r="A81">
        <v>47001462</v>
      </c>
      <c r="B81">
        <v>39689807.347655997</v>
      </c>
      <c r="C81">
        <v>6.2430000000000003E-3</v>
      </c>
      <c r="D81">
        <v>6.2439648272443504</v>
      </c>
      <c r="G81" s="3">
        <f t="shared" si="4"/>
        <v>4.7001462000000001E-2</v>
      </c>
      <c r="H81" s="3">
        <f t="shared" si="5"/>
        <v>3.9689807347655995E-2</v>
      </c>
      <c r="I81">
        <f t="shared" si="6"/>
        <v>6.2430000000000003E-3</v>
      </c>
      <c r="J81">
        <f t="shared" si="7"/>
        <v>0.62439648272443504</v>
      </c>
    </row>
    <row r="82" spans="1:10">
      <c r="A82">
        <v>40845954</v>
      </c>
      <c r="B82">
        <v>70893538.703127995</v>
      </c>
      <c r="C82">
        <v>1.158E-2</v>
      </c>
      <c r="D82">
        <v>11.2935108</v>
      </c>
      <c r="G82" s="3">
        <f t="shared" si="4"/>
        <v>4.0845953999999997E-2</v>
      </c>
      <c r="H82" s="3">
        <f t="shared" si="5"/>
        <v>7.0893538703127992E-2</v>
      </c>
      <c r="I82">
        <f t="shared" si="6"/>
        <v>1.158E-2</v>
      </c>
      <c r="J82">
        <f t="shared" si="7"/>
        <v>1.12935108</v>
      </c>
    </row>
    <row r="83" spans="1:10">
      <c r="A83">
        <v>26815670</v>
      </c>
      <c r="B83">
        <v>48098123.273440003</v>
      </c>
      <c r="C83">
        <v>9.9609999999999994E-3</v>
      </c>
      <c r="D83">
        <v>9.7595387749999993</v>
      </c>
      <c r="G83" s="3">
        <f t="shared" si="4"/>
        <v>2.681567E-2</v>
      </c>
      <c r="H83" s="3">
        <f t="shared" si="5"/>
        <v>4.8098123273440006E-2</v>
      </c>
      <c r="I83">
        <f t="shared" si="6"/>
        <v>9.9609999999999994E-3</v>
      </c>
      <c r="J83">
        <f t="shared" si="7"/>
        <v>0.97595387749999996</v>
      </c>
    </row>
    <row r="84" spans="1:10">
      <c r="A84">
        <v>42335978</v>
      </c>
      <c r="B84">
        <v>51688015.578128003</v>
      </c>
      <c r="C84">
        <v>1.1029000000000001E-2</v>
      </c>
      <c r="D84">
        <v>10.730359188886439</v>
      </c>
      <c r="G84" s="3">
        <f t="shared" si="4"/>
        <v>4.2335978000000003E-2</v>
      </c>
      <c r="H84" s="3">
        <f t="shared" si="5"/>
        <v>5.1688015578128001E-2</v>
      </c>
      <c r="I84">
        <f t="shared" si="6"/>
        <v>1.1029000000000001E-2</v>
      </c>
      <c r="J84">
        <f t="shared" si="7"/>
        <v>1.0730359188886438</v>
      </c>
    </row>
    <row r="85" spans="1:10">
      <c r="A85">
        <v>53674226</v>
      </c>
      <c r="B85">
        <v>41988227.359375998</v>
      </c>
      <c r="C85">
        <v>1.1449000000000001E-2</v>
      </c>
      <c r="D85">
        <v>10.9292154</v>
      </c>
      <c r="G85" s="3">
        <f t="shared" si="4"/>
        <v>5.3674225999999998E-2</v>
      </c>
      <c r="H85" s="3">
        <f t="shared" si="5"/>
        <v>4.1988227359375997E-2</v>
      </c>
      <c r="I85">
        <f t="shared" si="6"/>
        <v>1.1449000000000001E-2</v>
      </c>
      <c r="J85">
        <f t="shared" si="7"/>
        <v>1.0929215400000001</v>
      </c>
    </row>
    <row r="86" spans="1:10">
      <c r="A86">
        <v>40632506</v>
      </c>
      <c r="B86">
        <v>43748356.437504001</v>
      </c>
      <c r="C86">
        <v>7.4219999999999998E-3</v>
      </c>
      <c r="D86">
        <v>7.4059570615350365</v>
      </c>
      <c r="G86" s="3">
        <f t="shared" si="4"/>
        <v>4.0632505999999999E-2</v>
      </c>
      <c r="H86" s="3">
        <f t="shared" si="5"/>
        <v>4.3748356437504E-2</v>
      </c>
      <c r="I86">
        <f t="shared" si="6"/>
        <v>7.4219999999999998E-3</v>
      </c>
      <c r="J86">
        <f t="shared" si="7"/>
        <v>0.74059570615350367</v>
      </c>
    </row>
    <row r="87" spans="1:10">
      <c r="A87">
        <v>55379944</v>
      </c>
      <c r="B87">
        <v>42665156.070312001</v>
      </c>
      <c r="C87">
        <v>6.2179999999999996E-3</v>
      </c>
      <c r="D87">
        <v>6.0881568545443239</v>
      </c>
      <c r="G87" s="3">
        <f t="shared" si="4"/>
        <v>5.5379944E-2</v>
      </c>
      <c r="H87" s="3">
        <f t="shared" si="5"/>
        <v>4.2665156070312002E-2</v>
      </c>
      <c r="I87">
        <f t="shared" si="6"/>
        <v>6.2179999999999996E-3</v>
      </c>
      <c r="J87">
        <f t="shared" si="7"/>
        <v>0.60881568545443243</v>
      </c>
    </row>
    <row r="88" spans="1:10">
      <c r="A88">
        <v>44220842</v>
      </c>
      <c r="B88">
        <v>79578845.507816002</v>
      </c>
      <c r="C88">
        <v>1.2930000000000001E-2</v>
      </c>
      <c r="D88">
        <v>12.549152727266851</v>
      </c>
      <c r="G88" s="3">
        <f t="shared" si="4"/>
        <v>4.4220842000000003E-2</v>
      </c>
      <c r="H88" s="3">
        <f t="shared" si="5"/>
        <v>7.9578845507816007E-2</v>
      </c>
      <c r="I88">
        <f t="shared" si="6"/>
        <v>1.2930000000000001E-2</v>
      </c>
      <c r="J88">
        <f t="shared" si="7"/>
        <v>1.254915272726685</v>
      </c>
    </row>
    <row r="89" spans="1:10">
      <c r="A89">
        <v>57431268</v>
      </c>
      <c r="B89">
        <v>43524374.886720002</v>
      </c>
      <c r="C89">
        <v>7.4970000000000002E-3</v>
      </c>
      <c r="D89">
        <v>7.2540395307669243</v>
      </c>
      <c r="G89" s="3">
        <f t="shared" si="4"/>
        <v>5.7431268000000001E-2</v>
      </c>
      <c r="H89" s="3">
        <f t="shared" si="5"/>
        <v>4.3524374886720001E-2</v>
      </c>
      <c r="I89">
        <f t="shared" si="6"/>
        <v>7.4970000000000002E-3</v>
      </c>
      <c r="J89">
        <f t="shared" si="7"/>
        <v>0.72540395307669248</v>
      </c>
    </row>
    <row r="90" spans="1:10">
      <c r="A90">
        <v>57934582</v>
      </c>
      <c r="B90">
        <v>43643063.968751997</v>
      </c>
      <c r="C90">
        <v>8.1399999999999997E-3</v>
      </c>
      <c r="D90">
        <v>7.9360116000000005</v>
      </c>
      <c r="G90" s="3">
        <f t="shared" si="4"/>
        <v>5.7934581999999998E-2</v>
      </c>
      <c r="H90" s="3">
        <f t="shared" si="5"/>
        <v>4.3643063968751998E-2</v>
      </c>
      <c r="I90">
        <f t="shared" si="6"/>
        <v>8.1399999999999997E-3</v>
      </c>
      <c r="J90">
        <f t="shared" si="7"/>
        <v>0.79360116000000003</v>
      </c>
    </row>
    <row r="91" spans="1:10">
      <c r="A91">
        <v>54260698</v>
      </c>
      <c r="B91">
        <v>46585477.445312001</v>
      </c>
      <c r="C91">
        <v>8.6189999999999999E-3</v>
      </c>
      <c r="D91">
        <v>8.4470222200028733</v>
      </c>
      <c r="G91" s="3">
        <f t="shared" si="4"/>
        <v>5.4260698000000003E-2</v>
      </c>
      <c r="H91" s="3">
        <f t="shared" si="5"/>
        <v>4.6585477445312003E-2</v>
      </c>
      <c r="I91">
        <f t="shared" si="6"/>
        <v>8.6189999999999999E-3</v>
      </c>
      <c r="J91">
        <f t="shared" si="7"/>
        <v>0.84470222200028733</v>
      </c>
    </row>
    <row r="92" spans="1:10">
      <c r="A92">
        <v>57229128</v>
      </c>
      <c r="B92">
        <v>44761932.820312001</v>
      </c>
      <c r="C92">
        <v>6.5139999999999998E-3</v>
      </c>
      <c r="D92">
        <v>6.478173</v>
      </c>
      <c r="G92" s="3">
        <f t="shared" si="4"/>
        <v>5.7229127999999997E-2</v>
      </c>
      <c r="H92" s="3">
        <f t="shared" si="5"/>
        <v>4.4761932820312003E-2</v>
      </c>
      <c r="I92">
        <f t="shared" si="6"/>
        <v>6.5139999999999998E-3</v>
      </c>
      <c r="J92">
        <f t="shared" si="7"/>
        <v>0.64781730000000004</v>
      </c>
    </row>
    <row r="93" spans="1:10">
      <c r="A93">
        <v>37748498</v>
      </c>
      <c r="B93">
        <v>76083643.609375998</v>
      </c>
      <c r="C93">
        <v>1.9949000000000001E-2</v>
      </c>
      <c r="D93">
        <v>18.291238100000001</v>
      </c>
      <c r="G93" s="3">
        <f t="shared" si="4"/>
        <v>3.7748497999999998E-2</v>
      </c>
      <c r="H93" s="3">
        <f t="shared" si="5"/>
        <v>7.6083643609376E-2</v>
      </c>
      <c r="I93">
        <f t="shared" si="6"/>
        <v>1.9949000000000001E-2</v>
      </c>
      <c r="J93">
        <f t="shared" si="7"/>
        <v>1.82912381</v>
      </c>
    </row>
    <row r="94" spans="1:10">
      <c r="A94">
        <v>57409344</v>
      </c>
      <c r="B94">
        <v>47294165.515624002</v>
      </c>
      <c r="C94">
        <v>7.1479999999999998E-3</v>
      </c>
      <c r="D94">
        <v>6.9673755384631875</v>
      </c>
      <c r="G94" s="3">
        <f t="shared" si="4"/>
        <v>5.7409344000000001E-2</v>
      </c>
      <c r="H94" s="3">
        <f t="shared" si="5"/>
        <v>4.7294165515624001E-2</v>
      </c>
      <c r="I94">
        <f t="shared" si="6"/>
        <v>7.1479999999999998E-3</v>
      </c>
      <c r="J94">
        <f t="shared" si="7"/>
        <v>0.69673755384631875</v>
      </c>
    </row>
    <row r="95" spans="1:10">
      <c r="A95">
        <v>53031734</v>
      </c>
      <c r="B95">
        <v>48421010.667967997</v>
      </c>
      <c r="C95">
        <v>7.3369999999999998E-3</v>
      </c>
      <c r="D95">
        <v>7.3452400153620401</v>
      </c>
      <c r="G95" s="3">
        <f t="shared" si="4"/>
        <v>5.3031733999999997E-2</v>
      </c>
      <c r="H95" s="3">
        <f t="shared" si="5"/>
        <v>4.8421010667968001E-2</v>
      </c>
      <c r="I95">
        <f t="shared" si="6"/>
        <v>7.3369999999999998E-3</v>
      </c>
      <c r="J95">
        <f t="shared" si="7"/>
        <v>0.73452400153620401</v>
      </c>
    </row>
    <row r="96" spans="1:10">
      <c r="A96">
        <v>47542800</v>
      </c>
      <c r="B96">
        <v>54283948.179687999</v>
      </c>
      <c r="C96">
        <v>1.3812E-2</v>
      </c>
      <c r="D96">
        <v>13.459563799995395</v>
      </c>
      <c r="G96" s="3">
        <f t="shared" si="4"/>
        <v>4.7542800000000003E-2</v>
      </c>
      <c r="H96" s="3">
        <f t="shared" si="5"/>
        <v>5.4283948179687999E-2</v>
      </c>
      <c r="I96">
        <f t="shared" si="6"/>
        <v>1.3812E-2</v>
      </c>
      <c r="J96">
        <f t="shared" si="7"/>
        <v>1.3459563799995395</v>
      </c>
    </row>
    <row r="97" spans="1:10">
      <c r="A97">
        <v>60257122</v>
      </c>
      <c r="B97">
        <v>46586843.664063998</v>
      </c>
      <c r="C97">
        <v>1.2293999999999999E-2</v>
      </c>
      <c r="D97">
        <v>11.791298339999999</v>
      </c>
      <c r="G97" s="3">
        <f t="shared" si="4"/>
        <v>6.0257122000000003E-2</v>
      </c>
      <c r="H97" s="3">
        <f t="shared" si="5"/>
        <v>4.6586843664064001E-2</v>
      </c>
      <c r="I97">
        <f t="shared" si="6"/>
        <v>1.2293999999999999E-2</v>
      </c>
      <c r="J97">
        <f t="shared" si="7"/>
        <v>1.1791298339999998</v>
      </c>
    </row>
    <row r="98" spans="1:10">
      <c r="A98">
        <v>48568350</v>
      </c>
      <c r="B98">
        <v>91900193</v>
      </c>
      <c r="C98">
        <v>1.4579E-2</v>
      </c>
      <c r="D98">
        <v>14.221141623079165</v>
      </c>
      <c r="G98" s="3">
        <f t="shared" si="4"/>
        <v>4.8568350000000003E-2</v>
      </c>
      <c r="H98" s="3">
        <f t="shared" si="5"/>
        <v>9.1900193000000005E-2</v>
      </c>
      <c r="I98">
        <f t="shared" si="6"/>
        <v>1.4579E-2</v>
      </c>
      <c r="J98">
        <f t="shared" si="7"/>
        <v>1.4221141623079165</v>
      </c>
    </row>
    <row r="99" spans="1:10">
      <c r="A99">
        <v>53243980</v>
      </c>
      <c r="B99">
        <v>57867380.343751997</v>
      </c>
      <c r="C99">
        <v>3.6415999999999997E-2</v>
      </c>
      <c r="D99">
        <v>34.334825599999995</v>
      </c>
      <c r="G99" s="3">
        <f t="shared" si="4"/>
        <v>5.3243980000000003E-2</v>
      </c>
      <c r="H99" s="3">
        <f t="shared" si="5"/>
        <v>5.7867380343751995E-2</v>
      </c>
      <c r="I99">
        <f t="shared" si="6"/>
        <v>3.6415999999999997E-2</v>
      </c>
      <c r="J99">
        <f t="shared" si="7"/>
        <v>3.4334825599999994</v>
      </c>
    </row>
    <row r="100" spans="1:10">
      <c r="A100">
        <v>57927746</v>
      </c>
      <c r="B100">
        <v>48886533.359375998</v>
      </c>
      <c r="C100">
        <v>7.4520000000000003E-3</v>
      </c>
      <c r="D100">
        <v>7.4208162461509799</v>
      </c>
      <c r="G100" s="3">
        <f t="shared" si="4"/>
        <v>5.7927746000000002E-2</v>
      </c>
      <c r="H100" s="3">
        <f t="shared" si="5"/>
        <v>4.8886533359375997E-2</v>
      </c>
      <c r="I100">
        <f t="shared" si="6"/>
        <v>7.4520000000000003E-3</v>
      </c>
      <c r="J100">
        <f t="shared" si="7"/>
        <v>0.74208162461509797</v>
      </c>
    </row>
    <row r="101" spans="1:10">
      <c r="A101">
        <v>63530296</v>
      </c>
      <c r="B101">
        <v>48020143.148440003</v>
      </c>
      <c r="C101">
        <v>1.3667E-2</v>
      </c>
      <c r="D101">
        <v>13.1121198</v>
      </c>
      <c r="G101" s="3">
        <f t="shared" si="4"/>
        <v>6.3530296E-2</v>
      </c>
      <c r="H101" s="3">
        <f t="shared" si="5"/>
        <v>4.8020143148440005E-2</v>
      </c>
      <c r="I101">
        <f t="shared" si="6"/>
        <v>1.3667E-2</v>
      </c>
      <c r="J101">
        <f t="shared" si="7"/>
        <v>1.3112119799999999</v>
      </c>
    </row>
    <row r="102" spans="1:10">
      <c r="A102">
        <v>50237440</v>
      </c>
      <c r="B102">
        <v>80970671.726559997</v>
      </c>
      <c r="C102">
        <v>1.5245999999999999E-2</v>
      </c>
      <c r="D102">
        <v>14.808766499993464</v>
      </c>
      <c r="G102" s="3">
        <f t="shared" si="4"/>
        <v>5.0237440000000001E-2</v>
      </c>
      <c r="H102" s="3">
        <f t="shared" si="5"/>
        <v>8.0970671726560001E-2</v>
      </c>
      <c r="I102">
        <f t="shared" si="6"/>
        <v>1.5245999999999999E-2</v>
      </c>
      <c r="J102">
        <f t="shared" si="7"/>
        <v>1.4808766499993464</v>
      </c>
    </row>
    <row r="103" spans="1:10">
      <c r="A103">
        <v>68086246</v>
      </c>
      <c r="B103">
        <v>57450312.453128003</v>
      </c>
      <c r="C103">
        <v>1.0245000000000001E-2</v>
      </c>
      <c r="D103">
        <v>9.8869941666712204</v>
      </c>
      <c r="G103" s="3">
        <f t="shared" si="4"/>
        <v>6.8086246000000003E-2</v>
      </c>
      <c r="H103" s="3">
        <f t="shared" si="5"/>
        <v>5.7450312453128004E-2</v>
      </c>
      <c r="I103">
        <f t="shared" si="6"/>
        <v>1.0245000000000001E-2</v>
      </c>
      <c r="J103">
        <f t="shared" si="7"/>
        <v>0.98869941666712202</v>
      </c>
    </row>
    <row r="104" spans="1:10">
      <c r="A104">
        <v>73632684</v>
      </c>
      <c r="B104">
        <v>57551326.851559997</v>
      </c>
      <c r="C104">
        <v>1.1299999999999999E-2</v>
      </c>
      <c r="D104">
        <v>10.985973</v>
      </c>
      <c r="G104" s="3">
        <f t="shared" si="4"/>
        <v>7.3632684000000004E-2</v>
      </c>
      <c r="H104" s="3">
        <f t="shared" si="5"/>
        <v>5.7551326851559996E-2</v>
      </c>
      <c r="I104">
        <f t="shared" si="6"/>
        <v>1.1299999999999999E-2</v>
      </c>
      <c r="J104">
        <f t="shared" si="7"/>
        <v>1.0985973</v>
      </c>
    </row>
    <row r="105" spans="1:10">
      <c r="A105">
        <v>40770352</v>
      </c>
      <c r="B105">
        <v>77687166.992183998</v>
      </c>
      <c r="C105">
        <v>1.5816E-2</v>
      </c>
      <c r="D105">
        <v>15.453248742852624</v>
      </c>
      <c r="G105" s="3">
        <f t="shared" si="4"/>
        <v>4.0770352000000003E-2</v>
      </c>
      <c r="H105" s="3">
        <f t="shared" si="5"/>
        <v>7.7687166992184004E-2</v>
      </c>
      <c r="I105">
        <f t="shared" si="6"/>
        <v>1.5816E-2</v>
      </c>
      <c r="J105">
        <f t="shared" si="7"/>
        <v>1.5453248742852623</v>
      </c>
    </row>
    <row r="106" spans="1:10">
      <c r="A106">
        <v>40725868</v>
      </c>
      <c r="B106">
        <v>69545573.312496006</v>
      </c>
      <c r="C106">
        <v>1.4314E-2</v>
      </c>
      <c r="D106">
        <v>13.943377507696711</v>
      </c>
      <c r="G106" s="3">
        <f t="shared" si="4"/>
        <v>4.0725867999999998E-2</v>
      </c>
      <c r="H106" s="3">
        <f t="shared" si="5"/>
        <v>6.9545573312496001E-2</v>
      </c>
      <c r="I106">
        <f t="shared" si="6"/>
        <v>1.4314E-2</v>
      </c>
      <c r="J106">
        <f t="shared" si="7"/>
        <v>1.394337750769671</v>
      </c>
    </row>
    <row r="107" spans="1:10">
      <c r="A107">
        <v>74538192</v>
      </c>
      <c r="B107">
        <v>90186005.75</v>
      </c>
      <c r="C107">
        <v>3.9387999999999999E-2</v>
      </c>
      <c r="D107">
        <v>37.047039866679796</v>
      </c>
      <c r="G107" s="3">
        <f t="shared" si="4"/>
        <v>7.4538192000000003E-2</v>
      </c>
      <c r="H107" s="3">
        <f t="shared" si="5"/>
        <v>9.0186005750000006E-2</v>
      </c>
      <c r="I107">
        <f t="shared" si="6"/>
        <v>3.9387999999999999E-2</v>
      </c>
      <c r="J107">
        <f t="shared" si="7"/>
        <v>3.7047039866679796</v>
      </c>
    </row>
    <row r="108" spans="1:10">
      <c r="A108">
        <v>82010412</v>
      </c>
      <c r="B108">
        <v>65012669.804687999</v>
      </c>
      <c r="C108">
        <v>9.3760000000000007E-3</v>
      </c>
      <c r="D108">
        <v>9.2418680470582721</v>
      </c>
      <c r="G108" s="3">
        <f t="shared" si="4"/>
        <v>8.2010412000000005E-2</v>
      </c>
      <c r="H108" s="3">
        <f t="shared" si="5"/>
        <v>6.5012669804688006E-2</v>
      </c>
      <c r="I108">
        <f t="shared" si="6"/>
        <v>9.3760000000000007E-3</v>
      </c>
      <c r="J108">
        <f t="shared" si="7"/>
        <v>0.92418680470582726</v>
      </c>
    </row>
    <row r="109" spans="1:10">
      <c r="A109">
        <v>78766470</v>
      </c>
      <c r="B109">
        <v>97273993.968751997</v>
      </c>
      <c r="C109">
        <v>4.1831E-2</v>
      </c>
      <c r="D109">
        <v>39.388592487499999</v>
      </c>
      <c r="G109" s="3">
        <f t="shared" si="4"/>
        <v>7.8766470000000005E-2</v>
      </c>
      <c r="H109" s="3">
        <f t="shared" si="5"/>
        <v>9.7273993968751998E-2</v>
      </c>
      <c r="I109">
        <f t="shared" si="6"/>
        <v>4.1831E-2</v>
      </c>
      <c r="J109">
        <f t="shared" si="7"/>
        <v>3.93885924875</v>
      </c>
    </row>
    <row r="110" spans="1:10">
      <c r="A110">
        <v>93044950</v>
      </c>
      <c r="B110">
        <v>75053026.921872005</v>
      </c>
      <c r="C110">
        <v>1.1993E-2</v>
      </c>
      <c r="D110">
        <v>11.75577846</v>
      </c>
      <c r="G110" s="3">
        <f t="shared" si="4"/>
        <v>9.3044950000000001E-2</v>
      </c>
      <c r="H110" s="3">
        <f t="shared" si="5"/>
        <v>7.5053026921872004E-2</v>
      </c>
      <c r="I110">
        <f t="shared" si="6"/>
        <v>1.1993E-2</v>
      </c>
      <c r="J110">
        <f t="shared" si="7"/>
        <v>1.1755778459999999</v>
      </c>
    </row>
    <row r="111" spans="1:10">
      <c r="A111">
        <v>97077904</v>
      </c>
      <c r="B111">
        <v>78350450.523440003</v>
      </c>
      <c r="C111">
        <v>1.4564000000000001E-2</v>
      </c>
      <c r="D111">
        <v>14.246056676919716</v>
      </c>
      <c r="G111" s="3">
        <f t="shared" si="4"/>
        <v>9.7077904000000007E-2</v>
      </c>
      <c r="H111" s="3">
        <f t="shared" si="5"/>
        <v>7.8350450523440002E-2</v>
      </c>
      <c r="I111">
        <f t="shared" si="6"/>
        <v>1.4564000000000001E-2</v>
      </c>
      <c r="J111">
        <f t="shared" si="7"/>
        <v>1.4246056676919716</v>
      </c>
    </row>
    <row r="112" spans="1:10">
      <c r="A112">
        <v>90060778</v>
      </c>
      <c r="B112">
        <v>117062980.343752</v>
      </c>
      <c r="C112">
        <v>4.7689000000000002E-2</v>
      </c>
      <c r="D112">
        <v>45.046075620000003</v>
      </c>
      <c r="G112" s="3">
        <f t="shared" si="4"/>
        <v>9.0060777999999994E-2</v>
      </c>
      <c r="H112" s="3">
        <f t="shared" si="5"/>
        <v>0.117062980343752</v>
      </c>
      <c r="I112">
        <f t="shared" si="6"/>
        <v>4.7689000000000002E-2</v>
      </c>
      <c r="J112">
        <f t="shared" si="7"/>
        <v>4.5046075620000003</v>
      </c>
    </row>
    <row r="113" spans="1:10">
      <c r="A113">
        <v>67714924</v>
      </c>
      <c r="B113">
        <v>126180890.296872</v>
      </c>
      <c r="C113">
        <v>3.7605E-2</v>
      </c>
      <c r="D113">
        <v>33.974790264692608</v>
      </c>
      <c r="G113" s="3">
        <f t="shared" si="4"/>
        <v>6.7714923999999996E-2</v>
      </c>
      <c r="H113" s="3">
        <f t="shared" si="5"/>
        <v>0.12618089029687202</v>
      </c>
      <c r="I113">
        <f t="shared" si="6"/>
        <v>3.7605E-2</v>
      </c>
      <c r="J113">
        <f t="shared" si="7"/>
        <v>3.3974790264692607</v>
      </c>
    </row>
    <row r="114" spans="1:10">
      <c r="A114">
        <v>105344650</v>
      </c>
      <c r="B114">
        <v>83053863.296872005</v>
      </c>
      <c r="C114">
        <v>1.2345999999999999E-2</v>
      </c>
      <c r="D114">
        <v>12.125792254549944</v>
      </c>
      <c r="G114" s="3">
        <f t="shared" si="4"/>
        <v>0.10534465</v>
      </c>
      <c r="H114" s="3">
        <f t="shared" si="5"/>
        <v>8.3053863296872005E-2</v>
      </c>
      <c r="I114">
        <f t="shared" si="6"/>
        <v>1.2345999999999999E-2</v>
      </c>
      <c r="J114">
        <f t="shared" si="7"/>
        <v>1.2125792254549945</v>
      </c>
    </row>
    <row r="115" spans="1:10">
      <c r="A115">
        <v>110936844</v>
      </c>
      <c r="B115">
        <v>87462012.085935995</v>
      </c>
      <c r="C115">
        <v>1.2631E-2</v>
      </c>
      <c r="D115">
        <v>12.408120263642104</v>
      </c>
      <c r="G115" s="3">
        <f t="shared" si="4"/>
        <v>0.11093684400000001</v>
      </c>
      <c r="H115" s="3">
        <f t="shared" si="5"/>
        <v>8.7462012085936E-2</v>
      </c>
      <c r="I115">
        <f t="shared" si="6"/>
        <v>1.2631E-2</v>
      </c>
      <c r="J115">
        <f t="shared" si="7"/>
        <v>1.2408120263642104</v>
      </c>
    </row>
    <row r="116" spans="1:10">
      <c r="A116">
        <v>67358292</v>
      </c>
      <c r="B116">
        <v>145111530.593752</v>
      </c>
      <c r="C116">
        <v>3.2296999999999999E-2</v>
      </c>
      <c r="D116">
        <v>30.892080499999999</v>
      </c>
      <c r="G116" s="3">
        <f t="shared" si="4"/>
        <v>6.7358292E-2</v>
      </c>
      <c r="H116" s="3">
        <f t="shared" si="5"/>
        <v>0.14511153059375201</v>
      </c>
      <c r="I116">
        <f t="shared" si="6"/>
        <v>3.2296999999999999E-2</v>
      </c>
      <c r="J116">
        <f t="shared" si="7"/>
        <v>3.0892080499999999</v>
      </c>
    </row>
    <row r="117" spans="1:10">
      <c r="A117">
        <v>95109476</v>
      </c>
      <c r="B117">
        <v>111488749.984376</v>
      </c>
      <c r="C117">
        <v>2.9610999999999998E-2</v>
      </c>
      <c r="D117">
        <v>28.785064607138626</v>
      </c>
      <c r="G117" s="3">
        <f t="shared" si="4"/>
        <v>9.5109475999999998E-2</v>
      </c>
      <c r="H117" s="3">
        <f t="shared" si="5"/>
        <v>0.111488749984376</v>
      </c>
      <c r="I117">
        <f t="shared" si="6"/>
        <v>2.9610999999999998E-2</v>
      </c>
      <c r="J117">
        <f t="shared" si="7"/>
        <v>2.8785064607138624</v>
      </c>
    </row>
    <row r="118" spans="1:10">
      <c r="A118">
        <v>121834890</v>
      </c>
      <c r="B118">
        <v>97647545.257816002</v>
      </c>
      <c r="C118">
        <v>1.3913999999999999E-2</v>
      </c>
      <c r="D118">
        <v>13.850343449999999</v>
      </c>
      <c r="G118" s="3">
        <f t="shared" si="4"/>
        <v>0.12183489</v>
      </c>
      <c r="H118" s="3">
        <f t="shared" si="5"/>
        <v>9.7647545257816007E-2</v>
      </c>
      <c r="I118">
        <f t="shared" si="6"/>
        <v>1.3913999999999999E-2</v>
      </c>
      <c r="J118">
        <f t="shared" si="7"/>
        <v>1.3850343449999998</v>
      </c>
    </row>
    <row r="119" spans="1:10">
      <c r="A119">
        <v>126313380</v>
      </c>
      <c r="B119">
        <v>100935320.96093599</v>
      </c>
      <c r="C119">
        <v>1.4442E-2</v>
      </c>
      <c r="D119">
        <v>14.299987000004814</v>
      </c>
      <c r="G119" s="3">
        <f t="shared" si="4"/>
        <v>0.12631338</v>
      </c>
      <c r="H119" s="3">
        <f t="shared" si="5"/>
        <v>0.10093532096093599</v>
      </c>
      <c r="I119">
        <f t="shared" si="6"/>
        <v>1.4442E-2</v>
      </c>
      <c r="J119">
        <f t="shared" si="7"/>
        <v>1.4299987000004815</v>
      </c>
    </row>
    <row r="120" spans="1:10">
      <c r="A120">
        <v>129063402</v>
      </c>
      <c r="B120">
        <v>103215492.60156</v>
      </c>
      <c r="C120">
        <v>1.6480000000000002E-2</v>
      </c>
      <c r="D120">
        <v>16.22148373332784</v>
      </c>
      <c r="G120" s="3">
        <f t="shared" si="4"/>
        <v>0.12906340199999999</v>
      </c>
      <c r="H120" s="3">
        <f t="shared" si="5"/>
        <v>0.10321549260156</v>
      </c>
      <c r="I120">
        <f t="shared" si="6"/>
        <v>1.6480000000000002E-2</v>
      </c>
      <c r="J120">
        <f t="shared" si="7"/>
        <v>1.6221483733327839</v>
      </c>
    </row>
    <row r="121" spans="1:10">
      <c r="A121">
        <v>121402108</v>
      </c>
      <c r="B121">
        <v>101874594.41406401</v>
      </c>
      <c r="C121">
        <v>1.5424E-2</v>
      </c>
      <c r="D121">
        <v>15.36052430769824</v>
      </c>
      <c r="G121" s="3">
        <f t="shared" si="4"/>
        <v>0.12140210799999999</v>
      </c>
      <c r="H121" s="3">
        <f t="shared" si="5"/>
        <v>0.101874594414064</v>
      </c>
      <c r="I121">
        <f t="shared" si="6"/>
        <v>1.5424E-2</v>
      </c>
      <c r="J121">
        <f t="shared" si="7"/>
        <v>1.536052430769824</v>
      </c>
    </row>
    <row r="122" spans="1:10">
      <c r="A122">
        <v>119048582</v>
      </c>
      <c r="B122">
        <v>120988763.125</v>
      </c>
      <c r="C122">
        <v>7.9144999999999993E-2</v>
      </c>
      <c r="D122">
        <v>73.948141437499999</v>
      </c>
      <c r="G122" s="3">
        <f t="shared" si="4"/>
        <v>0.119048582</v>
      </c>
      <c r="H122" s="3">
        <f t="shared" si="5"/>
        <v>0.120988763125</v>
      </c>
      <c r="I122">
        <f t="shared" si="6"/>
        <v>7.9144999999999993E-2</v>
      </c>
      <c r="J122">
        <f t="shared" si="7"/>
        <v>7.3948141437499997</v>
      </c>
    </row>
    <row r="123" spans="1:10">
      <c r="A123">
        <v>90845854</v>
      </c>
      <c r="B123">
        <v>188564790.718752</v>
      </c>
      <c r="C123">
        <v>5.4585000000000002E-2</v>
      </c>
      <c r="D123">
        <v>49.261143000018201</v>
      </c>
      <c r="G123" s="3">
        <f t="shared" si="4"/>
        <v>9.0845854000000004E-2</v>
      </c>
      <c r="H123" s="3">
        <f t="shared" si="5"/>
        <v>0.18856479071875198</v>
      </c>
      <c r="I123">
        <f t="shared" si="6"/>
        <v>5.4585000000000002E-2</v>
      </c>
      <c r="J123">
        <f t="shared" si="7"/>
        <v>4.9261143000018199</v>
      </c>
    </row>
    <row r="124" spans="1:10">
      <c r="A124">
        <v>114313074</v>
      </c>
      <c r="B124">
        <v>113315074.109376</v>
      </c>
      <c r="C124">
        <v>2.0701000000000001E-2</v>
      </c>
      <c r="D124">
        <v>20.3581396875</v>
      </c>
      <c r="G124" s="3">
        <f t="shared" si="4"/>
        <v>0.114313074</v>
      </c>
      <c r="H124" s="3">
        <f t="shared" si="5"/>
        <v>0.113315074109376</v>
      </c>
      <c r="I124">
        <f t="shared" si="6"/>
        <v>2.0701000000000001E-2</v>
      </c>
      <c r="J124">
        <f t="shared" si="7"/>
        <v>2.0358139687499999</v>
      </c>
    </row>
    <row r="125" spans="1:10">
      <c r="A125">
        <v>155303694</v>
      </c>
      <c r="B125">
        <v>123826925.156248</v>
      </c>
      <c r="C125">
        <v>4.0564000000000003E-2</v>
      </c>
      <c r="D125">
        <v>37.195666850000002</v>
      </c>
      <c r="G125" s="3">
        <f t="shared" si="4"/>
        <v>0.15530369399999999</v>
      </c>
      <c r="H125" s="3">
        <f t="shared" si="5"/>
        <v>0.123826925156248</v>
      </c>
      <c r="I125">
        <f t="shared" si="6"/>
        <v>4.0564000000000003E-2</v>
      </c>
      <c r="J125">
        <f t="shared" si="7"/>
        <v>3.7195666850000002</v>
      </c>
    </row>
    <row r="126" spans="1:10">
      <c r="A126">
        <v>102262332</v>
      </c>
      <c r="B126">
        <v>200245008</v>
      </c>
      <c r="C126">
        <v>4.0773999999999998E-2</v>
      </c>
      <c r="D126">
        <v>38.867135933319737</v>
      </c>
      <c r="G126" s="3">
        <f t="shared" si="4"/>
        <v>0.102262332</v>
      </c>
      <c r="H126" s="3">
        <f t="shared" si="5"/>
        <v>0.200245008</v>
      </c>
      <c r="I126">
        <f t="shared" si="6"/>
        <v>4.0773999999999998E-2</v>
      </c>
      <c r="J126">
        <f t="shared" si="7"/>
        <v>3.8867135933319736</v>
      </c>
    </row>
    <row r="127" spans="1:10">
      <c r="A127">
        <v>158046284</v>
      </c>
      <c r="B127">
        <v>188229526.218752</v>
      </c>
      <c r="C127">
        <v>7.7559000000000003E-2</v>
      </c>
      <c r="D127">
        <v>72.281338164669378</v>
      </c>
      <c r="G127" s="3">
        <f t="shared" si="4"/>
        <v>0.15804628400000001</v>
      </c>
      <c r="H127" s="3">
        <f t="shared" si="5"/>
        <v>0.188229526218752</v>
      </c>
      <c r="I127">
        <f t="shared" si="6"/>
        <v>7.7559000000000003E-2</v>
      </c>
      <c r="J127">
        <f t="shared" si="7"/>
        <v>7.2281338164669382</v>
      </c>
    </row>
    <row r="128" spans="1:10">
      <c r="A128">
        <v>111785458</v>
      </c>
      <c r="B128">
        <v>281745887.5</v>
      </c>
      <c r="C128">
        <v>5.3659999999999999E-2</v>
      </c>
      <c r="D128">
        <v>51.54534883335122</v>
      </c>
      <c r="G128" s="3">
        <f t="shared" si="4"/>
        <v>0.111785458</v>
      </c>
      <c r="H128" s="3">
        <f t="shared" si="5"/>
        <v>0.28174588750000001</v>
      </c>
      <c r="I128">
        <f t="shared" si="6"/>
        <v>5.3659999999999999E-2</v>
      </c>
      <c r="J128">
        <f t="shared" si="7"/>
        <v>5.1545348833351223</v>
      </c>
    </row>
    <row r="129" spans="1:10">
      <c r="A129">
        <v>174177984</v>
      </c>
      <c r="B129">
        <v>137849139.093752</v>
      </c>
      <c r="C129">
        <v>1.9768999999999998E-2</v>
      </c>
      <c r="D129">
        <v>19.350995477786562</v>
      </c>
      <c r="G129" s="3">
        <f t="shared" si="4"/>
        <v>0.17417798400000001</v>
      </c>
      <c r="H129" s="3">
        <f t="shared" si="5"/>
        <v>0.13784913909375199</v>
      </c>
      <c r="I129">
        <f t="shared" si="6"/>
        <v>1.9768999999999998E-2</v>
      </c>
      <c r="J129">
        <f t="shared" si="7"/>
        <v>1.9350995477786561</v>
      </c>
    </row>
    <row r="130" spans="1:10">
      <c r="A130">
        <v>174177984</v>
      </c>
      <c r="B130">
        <v>137841183.95312801</v>
      </c>
      <c r="C130">
        <v>1.9623000000000002E-2</v>
      </c>
      <c r="D130">
        <v>19.229558850000004</v>
      </c>
      <c r="G130" s="3">
        <f t="shared" si="4"/>
        <v>0.17417798400000001</v>
      </c>
      <c r="H130" s="3">
        <f t="shared" si="5"/>
        <v>0.137841183953128</v>
      </c>
      <c r="I130">
        <f t="shared" si="6"/>
        <v>1.9623000000000002E-2</v>
      </c>
      <c r="J130">
        <f t="shared" si="7"/>
        <v>1.9229558850000004</v>
      </c>
    </row>
    <row r="131" spans="1:10">
      <c r="A131">
        <v>166021488</v>
      </c>
      <c r="B131">
        <v>139057534.29687199</v>
      </c>
      <c r="C131">
        <v>2.1014999999999999E-2</v>
      </c>
      <c r="D131">
        <v>20.419224749999998</v>
      </c>
      <c r="G131" s="3">
        <f t="shared" ref="G131:G153" si="8">A131/1000000000</f>
        <v>0.16602148799999999</v>
      </c>
      <c r="H131" s="3">
        <f t="shared" ref="H131:H153" si="9">B131/1000000000</f>
        <v>0.13905753429687198</v>
      </c>
      <c r="I131">
        <f t="shared" ref="I131:I153" si="10">C131</f>
        <v>2.1014999999999999E-2</v>
      </c>
      <c r="J131">
        <f t="shared" ref="J131:J153" si="11">D131/10</f>
        <v>2.0419224749999998</v>
      </c>
    </row>
    <row r="132" spans="1:10">
      <c r="A132">
        <v>178612040</v>
      </c>
      <c r="B132">
        <v>142788092.54687199</v>
      </c>
      <c r="C132">
        <v>3.0714000000000002E-2</v>
      </c>
      <c r="D132">
        <v>29.704606328580208</v>
      </c>
      <c r="G132" s="3">
        <f t="shared" si="8"/>
        <v>0.17861204</v>
      </c>
      <c r="H132" s="3">
        <f t="shared" si="9"/>
        <v>0.142788092546872</v>
      </c>
      <c r="I132">
        <f t="shared" si="10"/>
        <v>3.0714000000000002E-2</v>
      </c>
      <c r="J132">
        <f t="shared" si="11"/>
        <v>2.9704606328580208</v>
      </c>
    </row>
    <row r="133" spans="1:10">
      <c r="A133">
        <v>121577856</v>
      </c>
      <c r="B133">
        <v>300015596.09375203</v>
      </c>
      <c r="C133">
        <v>7.6578999999999994E-2</v>
      </c>
      <c r="D133">
        <v>70.626559376448057</v>
      </c>
      <c r="G133" s="3">
        <f t="shared" si="8"/>
        <v>0.121577856</v>
      </c>
      <c r="H133" s="3">
        <f t="shared" si="9"/>
        <v>0.300015596093752</v>
      </c>
      <c r="I133">
        <f t="shared" si="10"/>
        <v>7.6578999999999994E-2</v>
      </c>
      <c r="J133">
        <f t="shared" si="11"/>
        <v>7.0626559376448057</v>
      </c>
    </row>
    <row r="134" spans="1:10">
      <c r="A134">
        <v>113859030</v>
      </c>
      <c r="B134">
        <v>186064788.79687199</v>
      </c>
      <c r="C134">
        <v>3.7317000000000003E-2</v>
      </c>
      <c r="D134">
        <v>36.763610841165494</v>
      </c>
      <c r="G134" s="3">
        <f t="shared" si="8"/>
        <v>0.11385903</v>
      </c>
      <c r="H134" s="3">
        <f t="shared" si="9"/>
        <v>0.18606478879687199</v>
      </c>
      <c r="I134">
        <f t="shared" si="10"/>
        <v>3.7317000000000003E-2</v>
      </c>
      <c r="J134">
        <f t="shared" si="11"/>
        <v>3.6763610841165493</v>
      </c>
    </row>
    <row r="135" spans="1:10">
      <c r="A135">
        <v>193691584</v>
      </c>
      <c r="B135">
        <v>164788157.92187199</v>
      </c>
      <c r="C135">
        <v>2.4489E-2</v>
      </c>
      <c r="D135">
        <v>23.75139132</v>
      </c>
      <c r="G135" s="3">
        <f t="shared" si="8"/>
        <v>0.193691584</v>
      </c>
      <c r="H135" s="3">
        <f t="shared" si="9"/>
        <v>0.16478815792187199</v>
      </c>
      <c r="I135">
        <f t="shared" si="10"/>
        <v>2.4489E-2</v>
      </c>
      <c r="J135">
        <f t="shared" si="11"/>
        <v>2.3751391320000002</v>
      </c>
    </row>
    <row r="136" spans="1:10">
      <c r="A136">
        <v>198399102</v>
      </c>
      <c r="B136">
        <v>183955736.281248</v>
      </c>
      <c r="C136">
        <v>3.2194E-2</v>
      </c>
      <c r="D136">
        <v>31.522003906677398</v>
      </c>
      <c r="G136" s="3">
        <f t="shared" si="8"/>
        <v>0.19839910199999999</v>
      </c>
      <c r="H136" s="3">
        <f t="shared" si="9"/>
        <v>0.18395573628124801</v>
      </c>
      <c r="I136">
        <f t="shared" si="10"/>
        <v>3.2194E-2</v>
      </c>
      <c r="J136">
        <f t="shared" si="11"/>
        <v>3.1522003906677396</v>
      </c>
    </row>
    <row r="137" spans="1:10">
      <c r="A137">
        <v>221759944</v>
      </c>
      <c r="B137">
        <v>171503520.031248</v>
      </c>
      <c r="C137">
        <v>2.4378E-2</v>
      </c>
      <c r="D137">
        <v>23.924081640000001</v>
      </c>
      <c r="G137" s="3">
        <f t="shared" si="8"/>
        <v>0.22175994399999999</v>
      </c>
      <c r="H137" s="3">
        <f t="shared" si="9"/>
        <v>0.171503520031248</v>
      </c>
      <c r="I137">
        <f t="shared" si="10"/>
        <v>2.4378E-2</v>
      </c>
      <c r="J137">
        <f t="shared" si="11"/>
        <v>2.3924081639999999</v>
      </c>
    </row>
    <row r="138" spans="1:10">
      <c r="A138">
        <v>226115040</v>
      </c>
      <c r="B138">
        <v>183786927.06249601</v>
      </c>
      <c r="C138">
        <v>9.0306999999999998E-2</v>
      </c>
      <c r="D138">
        <v>84.975876766696771</v>
      </c>
      <c r="G138" s="3">
        <f t="shared" si="8"/>
        <v>0.22611503999999999</v>
      </c>
      <c r="H138" s="3">
        <f t="shared" si="9"/>
        <v>0.183786927062496</v>
      </c>
      <c r="I138">
        <f t="shared" si="10"/>
        <v>9.0306999999999998E-2</v>
      </c>
      <c r="J138">
        <f t="shared" si="11"/>
        <v>8.4975876766696778</v>
      </c>
    </row>
    <row r="139" spans="1:10">
      <c r="A139">
        <v>234812088</v>
      </c>
      <c r="B139">
        <v>183470023.093752</v>
      </c>
      <c r="C139">
        <v>3.1347E-2</v>
      </c>
      <c r="D139">
        <v>30.019006735723245</v>
      </c>
      <c r="G139" s="3">
        <f t="shared" si="8"/>
        <v>0.234812088</v>
      </c>
      <c r="H139" s="3">
        <f t="shared" si="9"/>
        <v>0.18347002309375199</v>
      </c>
      <c r="I139">
        <f t="shared" si="10"/>
        <v>3.1347E-2</v>
      </c>
      <c r="J139">
        <f t="shared" si="11"/>
        <v>3.0019006735723246</v>
      </c>
    </row>
    <row r="140" spans="1:10">
      <c r="A140">
        <v>190184682</v>
      </c>
      <c r="B140">
        <v>226023820.343752</v>
      </c>
      <c r="C140">
        <v>6.4305000000000001E-2</v>
      </c>
      <c r="D140">
        <v>61.772301642838769</v>
      </c>
      <c r="G140" s="3">
        <f t="shared" si="8"/>
        <v>0.19018468199999999</v>
      </c>
      <c r="H140" s="3">
        <f t="shared" si="9"/>
        <v>0.22602382034375199</v>
      </c>
      <c r="I140">
        <f t="shared" si="10"/>
        <v>6.4305000000000001E-2</v>
      </c>
      <c r="J140">
        <f t="shared" si="11"/>
        <v>6.1772301642838769</v>
      </c>
    </row>
    <row r="141" spans="1:10">
      <c r="A141">
        <v>254412288</v>
      </c>
      <c r="B141">
        <v>201248387.968752</v>
      </c>
      <c r="C141">
        <v>2.8437E-2</v>
      </c>
      <c r="D141">
        <v>27.937602530756106</v>
      </c>
      <c r="G141" s="3">
        <f t="shared" si="8"/>
        <v>0.25441228799999999</v>
      </c>
      <c r="H141" s="3">
        <f t="shared" si="9"/>
        <v>0.201248387968752</v>
      </c>
      <c r="I141">
        <f t="shared" si="10"/>
        <v>2.8437E-2</v>
      </c>
      <c r="J141">
        <f t="shared" si="11"/>
        <v>2.7937602530756105</v>
      </c>
    </row>
    <row r="142" spans="1:10">
      <c r="A142">
        <v>254412288</v>
      </c>
      <c r="B142">
        <v>201247558.95312801</v>
      </c>
      <c r="C142">
        <v>2.8487999999999999E-2</v>
      </c>
      <c r="D142">
        <v>27.966231323087879</v>
      </c>
      <c r="G142" s="3">
        <f t="shared" si="8"/>
        <v>0.25441228799999999</v>
      </c>
      <c r="H142" s="3">
        <f t="shared" si="9"/>
        <v>0.20124755895312801</v>
      </c>
      <c r="I142">
        <f t="shared" si="10"/>
        <v>2.8487999999999999E-2</v>
      </c>
      <c r="J142">
        <f t="shared" si="11"/>
        <v>2.7966231323087878</v>
      </c>
    </row>
    <row r="143" spans="1:10">
      <c r="A143">
        <v>253954436</v>
      </c>
      <c r="B143">
        <v>212063140.218752</v>
      </c>
      <c r="C143">
        <v>3.2289999999999999E-2</v>
      </c>
      <c r="D143">
        <v>32.054067733322569</v>
      </c>
      <c r="G143" s="3">
        <f t="shared" si="8"/>
        <v>0.25395443600000001</v>
      </c>
      <c r="H143" s="3">
        <f t="shared" si="9"/>
        <v>0.212063140218752</v>
      </c>
      <c r="I143">
        <f t="shared" si="10"/>
        <v>3.2289999999999999E-2</v>
      </c>
      <c r="J143">
        <f t="shared" si="11"/>
        <v>3.2054067733322569</v>
      </c>
    </row>
    <row r="144" spans="1:10">
      <c r="A144">
        <v>175319326</v>
      </c>
      <c r="B144">
        <v>328724572.40624797</v>
      </c>
      <c r="C144">
        <v>7.1609000000000006E-2</v>
      </c>
      <c r="D144">
        <v>69.517595970584026</v>
      </c>
      <c r="G144" s="3">
        <f t="shared" si="8"/>
        <v>0.175319326</v>
      </c>
      <c r="H144" s="3">
        <f t="shared" si="9"/>
        <v>0.32872457240624797</v>
      </c>
      <c r="I144">
        <f t="shared" si="10"/>
        <v>7.1609000000000006E-2</v>
      </c>
      <c r="J144">
        <f t="shared" si="11"/>
        <v>6.9517595970584027</v>
      </c>
    </row>
    <row r="145" spans="1:10">
      <c r="A145">
        <v>388218622</v>
      </c>
      <c r="B145">
        <v>313572128</v>
      </c>
      <c r="C145">
        <v>0.33215099999999997</v>
      </c>
      <c r="D145">
        <v>299.86592279999996</v>
      </c>
      <c r="G145" s="3">
        <f t="shared" si="8"/>
        <v>0.38821862200000001</v>
      </c>
      <c r="H145" s="3">
        <f t="shared" si="9"/>
        <v>0.31357212800000001</v>
      </c>
      <c r="I145">
        <f t="shared" si="10"/>
        <v>0.33215099999999997</v>
      </c>
      <c r="J145">
        <f t="shared" si="11"/>
        <v>29.986592279999996</v>
      </c>
    </row>
    <row r="146" spans="1:10">
      <c r="A146">
        <v>459036224</v>
      </c>
      <c r="B146">
        <v>390925835.03124797</v>
      </c>
      <c r="C146">
        <v>5.9829E-2</v>
      </c>
      <c r="D146">
        <v>57.770882400000005</v>
      </c>
      <c r="G146" s="3">
        <f t="shared" si="8"/>
        <v>0.45903622399999999</v>
      </c>
      <c r="H146" s="3">
        <f t="shared" si="9"/>
        <v>0.39092583503124795</v>
      </c>
      <c r="I146">
        <f t="shared" si="10"/>
        <v>5.9829E-2</v>
      </c>
      <c r="J146">
        <f t="shared" si="11"/>
        <v>5.7770882400000003</v>
      </c>
    </row>
    <row r="147" spans="1:10">
      <c r="A147">
        <v>566146916</v>
      </c>
      <c r="B147">
        <v>443978412.43750399</v>
      </c>
      <c r="C147">
        <v>0.13687099999999999</v>
      </c>
      <c r="D147">
        <v>124.55175455624999</v>
      </c>
      <c r="G147" s="3">
        <f t="shared" si="8"/>
        <v>0.566146916</v>
      </c>
      <c r="H147" s="3">
        <f t="shared" si="9"/>
        <v>0.44397841243750397</v>
      </c>
      <c r="I147">
        <f t="shared" si="10"/>
        <v>0.13687099999999999</v>
      </c>
      <c r="J147">
        <f t="shared" si="11"/>
        <v>12.455175455625</v>
      </c>
    </row>
    <row r="148" spans="1:10">
      <c r="A148">
        <v>530155142</v>
      </c>
      <c r="B148">
        <v>441026686.68750399</v>
      </c>
      <c r="C148">
        <v>7.7112E-2</v>
      </c>
      <c r="D148">
        <v>75.127651200025696</v>
      </c>
      <c r="G148" s="3">
        <f t="shared" si="8"/>
        <v>0.53015514200000002</v>
      </c>
      <c r="H148" s="3">
        <f t="shared" si="9"/>
        <v>0.441026686687504</v>
      </c>
      <c r="I148">
        <f t="shared" si="10"/>
        <v>7.7112E-2</v>
      </c>
      <c r="J148">
        <f t="shared" si="11"/>
        <v>7.5127651200025696</v>
      </c>
    </row>
    <row r="149" spans="1:10">
      <c r="A149">
        <v>596227524</v>
      </c>
      <c r="B149">
        <v>511657163.25</v>
      </c>
      <c r="C149">
        <v>0.14862500000000001</v>
      </c>
      <c r="D149">
        <v>135.13247279414389</v>
      </c>
      <c r="G149" s="3">
        <f t="shared" si="8"/>
        <v>0.59622752400000001</v>
      </c>
      <c r="H149" s="3">
        <f t="shared" si="9"/>
        <v>0.51165716324999999</v>
      </c>
      <c r="I149">
        <f t="shared" si="10"/>
        <v>0.14862500000000001</v>
      </c>
      <c r="J149">
        <f t="shared" si="11"/>
        <v>13.51324727941439</v>
      </c>
    </row>
    <row r="150" spans="1:10">
      <c r="A150">
        <v>896451264</v>
      </c>
      <c r="B150">
        <v>763110815.31249595</v>
      </c>
      <c r="C150">
        <v>0.111933</v>
      </c>
      <c r="D150">
        <v>108.73774336155569</v>
      </c>
      <c r="G150" s="3">
        <f t="shared" si="8"/>
        <v>0.89645126399999997</v>
      </c>
      <c r="H150" s="3">
        <f t="shared" si="9"/>
        <v>0.76311081531249592</v>
      </c>
      <c r="I150">
        <f t="shared" si="10"/>
        <v>0.111933</v>
      </c>
      <c r="J150">
        <f t="shared" si="11"/>
        <v>10.873774336155568</v>
      </c>
    </row>
    <row r="151" spans="1:10">
      <c r="A151">
        <v>1548944704</v>
      </c>
      <c r="B151">
        <v>1318456500.875</v>
      </c>
      <c r="C151">
        <v>0.21975600000000001</v>
      </c>
      <c r="D151">
        <v>209.3835168</v>
      </c>
      <c r="G151" s="3">
        <f t="shared" si="8"/>
        <v>1.548944704</v>
      </c>
      <c r="H151" s="3">
        <f t="shared" si="9"/>
        <v>1.318456500875</v>
      </c>
      <c r="I151">
        <f t="shared" si="10"/>
        <v>0.21975600000000001</v>
      </c>
      <c r="J151">
        <f t="shared" si="11"/>
        <v>20.93835168</v>
      </c>
    </row>
    <row r="152" spans="1:10">
      <c r="A152">
        <v>1872728564</v>
      </c>
      <c r="B152">
        <v>1554265313.75</v>
      </c>
      <c r="C152">
        <v>0.41000799999999998</v>
      </c>
      <c r="D152">
        <v>389.65296647291365</v>
      </c>
      <c r="G152" s="3">
        <f t="shared" si="8"/>
        <v>1.872728564</v>
      </c>
      <c r="H152" s="3">
        <f t="shared" si="9"/>
        <v>1.55426531375</v>
      </c>
      <c r="I152">
        <f t="shared" si="10"/>
        <v>0.41000799999999998</v>
      </c>
      <c r="J152">
        <f t="shared" si="11"/>
        <v>38.965296647291368</v>
      </c>
    </row>
    <row r="153" spans="1:10">
      <c r="A153">
        <v>2039806380</v>
      </c>
      <c r="B153">
        <v>1942394315.25</v>
      </c>
      <c r="C153">
        <v>0.37311100000000003</v>
      </c>
      <c r="D153">
        <v>359.60065069000001</v>
      </c>
      <c r="G153" s="3">
        <f t="shared" si="8"/>
        <v>2.0398063799999999</v>
      </c>
      <c r="H153" s="3">
        <f t="shared" si="9"/>
        <v>1.9423943152500001</v>
      </c>
      <c r="I153">
        <f t="shared" si="10"/>
        <v>0.37311100000000003</v>
      </c>
      <c r="J153">
        <f t="shared" si="11"/>
        <v>35.960065069000002</v>
      </c>
    </row>
    <row r="154" spans="1:10">
      <c r="G154" s="3"/>
      <c r="H154" s="3"/>
    </row>
    <row r="155" spans="1:10">
      <c r="G155" s="3"/>
      <c r="H155" s="3"/>
    </row>
    <row r="156" spans="1:10">
      <c r="G156" t="s">
        <v>19</v>
      </c>
      <c r="H156" t="s">
        <v>20</v>
      </c>
      <c r="I156" t="s">
        <v>23</v>
      </c>
      <c r="J156" t="s">
        <v>54</v>
      </c>
    </row>
    <row r="157" spans="1:10">
      <c r="G157" s="3"/>
      <c r="H157" s="3"/>
    </row>
    <row r="158" spans="1:10">
      <c r="G158" s="3"/>
      <c r="H158" s="3"/>
    </row>
    <row r="159" spans="1:10">
      <c r="G159" s="3"/>
      <c r="H159" s="3"/>
    </row>
    <row r="160" spans="1:10">
      <c r="G160" s="3"/>
      <c r="H160" s="3"/>
    </row>
    <row r="161" spans="7:8">
      <c r="G161" s="3"/>
      <c r="H161" s="3"/>
    </row>
    <row r="162" spans="7:8">
      <c r="G162" s="3"/>
      <c r="H162" s="3"/>
    </row>
    <row r="163" spans="7:8">
      <c r="G163" s="3"/>
      <c r="H163" s="3"/>
    </row>
    <row r="164" spans="7:8">
      <c r="G164" s="3"/>
      <c r="H164" s="3"/>
    </row>
    <row r="165" spans="7:8">
      <c r="G165" s="3"/>
      <c r="H165" s="3"/>
    </row>
    <row r="166" spans="7:8">
      <c r="G166" s="3"/>
      <c r="H166" s="3"/>
    </row>
    <row r="167" spans="7:8">
      <c r="G167" s="3"/>
      <c r="H167" s="3"/>
    </row>
    <row r="168" spans="7:8">
      <c r="G168" s="3"/>
      <c r="H168" s="3"/>
    </row>
    <row r="169" spans="7:8">
      <c r="G169" s="3"/>
      <c r="H169" s="3"/>
    </row>
    <row r="170" spans="7:8">
      <c r="G170" s="3"/>
      <c r="H170" s="3"/>
    </row>
    <row r="171" spans="7:8">
      <c r="G171" s="3"/>
      <c r="H171" s="3"/>
    </row>
    <row r="172" spans="7:8">
      <c r="G172" s="3"/>
      <c r="H172" s="3"/>
    </row>
    <row r="173" spans="7:8">
      <c r="G173" s="3"/>
      <c r="H173" s="3"/>
    </row>
    <row r="174" spans="7:8">
      <c r="G174" s="3"/>
      <c r="H174" s="3"/>
    </row>
    <row r="175" spans="7:8">
      <c r="G175" s="3"/>
      <c r="H175" s="3"/>
    </row>
    <row r="176" spans="7:8">
      <c r="G176" s="3"/>
      <c r="H176" s="3"/>
    </row>
    <row r="177" spans="7:8">
      <c r="G177" s="3"/>
      <c r="H177" s="3"/>
    </row>
    <row r="178" spans="7:8">
      <c r="G178" s="3"/>
      <c r="H178" s="3"/>
    </row>
    <row r="179" spans="7:8">
      <c r="G179" s="3"/>
      <c r="H179" s="3"/>
    </row>
    <row r="180" spans="7:8">
      <c r="G180" s="3"/>
      <c r="H180" s="3"/>
    </row>
    <row r="181" spans="7:8">
      <c r="G181" s="3"/>
      <c r="H181" s="3"/>
    </row>
    <row r="182" spans="7:8">
      <c r="G182" s="3"/>
      <c r="H182" s="3"/>
    </row>
    <row r="183" spans="7:8">
      <c r="G183" s="3"/>
      <c r="H183" s="3"/>
    </row>
    <row r="184" spans="7:8">
      <c r="G184" s="3"/>
      <c r="H184" s="3"/>
    </row>
    <row r="186" spans="7:8">
      <c r="G186" s="3"/>
      <c r="H186" s="3"/>
    </row>
    <row r="187" spans="7:8">
      <c r="G187" s="3"/>
      <c r="H187" s="3"/>
    </row>
    <row r="188" spans="7:8">
      <c r="G188" s="3"/>
      <c r="H188" s="3"/>
    </row>
    <row r="189" spans="7:8">
      <c r="G189" s="3"/>
      <c r="H189" s="3"/>
    </row>
    <row r="190" spans="7:8">
      <c r="G190" s="3"/>
      <c r="H190" s="3"/>
    </row>
    <row r="191" spans="7:8">
      <c r="G191" s="3"/>
      <c r="H191" s="3"/>
    </row>
    <row r="192" spans="7:8">
      <c r="G192" s="3"/>
      <c r="H192" s="3"/>
    </row>
    <row r="193" spans="7:8">
      <c r="G193" s="3"/>
      <c r="H193" s="3"/>
    </row>
    <row r="194" spans="7:8">
      <c r="G194" s="3"/>
      <c r="H194" s="3"/>
    </row>
    <row r="195" spans="7:8">
      <c r="G195" s="3"/>
      <c r="H195" s="3"/>
    </row>
    <row r="196" spans="7:8">
      <c r="G196" s="3"/>
      <c r="H196" s="3"/>
    </row>
    <row r="197" spans="7:8">
      <c r="G197" s="3"/>
      <c r="H197" s="3"/>
    </row>
    <row r="198" spans="7:8">
      <c r="G198" s="3"/>
      <c r="H198" s="3"/>
    </row>
    <row r="199" spans="7:8">
      <c r="G199" s="3"/>
      <c r="H199" s="3"/>
    </row>
    <row r="200" spans="7:8">
      <c r="G200" s="3"/>
      <c r="H200" s="3"/>
    </row>
    <row r="201" spans="7:8">
      <c r="G201" s="3"/>
      <c r="H201" s="3"/>
    </row>
    <row r="202" spans="7:8">
      <c r="G202" s="3"/>
      <c r="H202" s="3"/>
    </row>
    <row r="203" spans="7:8">
      <c r="G203" s="3"/>
      <c r="H203" s="3"/>
    </row>
    <row r="204" spans="7:8">
      <c r="G204" s="3"/>
      <c r="H204" s="3"/>
    </row>
    <row r="205" spans="7:8">
      <c r="G205" s="3"/>
      <c r="H205" s="3"/>
    </row>
    <row r="206" spans="7:8">
      <c r="G206" s="3"/>
      <c r="H206" s="3"/>
    </row>
    <row r="207" spans="7:8">
      <c r="G207" s="3"/>
      <c r="H207" s="3"/>
    </row>
    <row r="208" spans="7:8">
      <c r="G208" s="3"/>
      <c r="H208" s="3"/>
    </row>
    <row r="209" spans="7:8">
      <c r="G209" s="3"/>
      <c r="H209" s="3"/>
    </row>
    <row r="210" spans="7:8">
      <c r="G210" s="3"/>
      <c r="H210" s="3"/>
    </row>
    <row r="211" spans="7:8">
      <c r="G211" s="3"/>
      <c r="H211" s="3"/>
    </row>
    <row r="212" spans="7:8">
      <c r="G212" s="3"/>
      <c r="H212" s="3"/>
    </row>
    <row r="213" spans="7:8">
      <c r="G213" s="3"/>
      <c r="H213" s="3"/>
    </row>
    <row r="214" spans="7:8">
      <c r="G214" s="3"/>
      <c r="H214" s="3"/>
    </row>
    <row r="215" spans="7:8">
      <c r="G215" s="3"/>
      <c r="H215" s="3"/>
    </row>
    <row r="216" spans="7:8">
      <c r="G216" s="3"/>
      <c r="H216" s="3"/>
    </row>
    <row r="217" spans="7:8">
      <c r="G217" s="3"/>
      <c r="H217" s="3"/>
    </row>
    <row r="219" spans="7:8">
      <c r="G219" s="3"/>
      <c r="H219" s="3"/>
    </row>
    <row r="220" spans="7:8">
      <c r="G220" s="3"/>
      <c r="H220" s="3"/>
    </row>
    <row r="221" spans="7:8">
      <c r="G221" s="3"/>
      <c r="H221" s="3"/>
    </row>
    <row r="222" spans="7:8">
      <c r="G222" s="3"/>
      <c r="H222" s="3"/>
    </row>
    <row r="223" spans="7:8">
      <c r="G223" s="3"/>
      <c r="H223" s="3"/>
    </row>
    <row r="224" spans="7:8">
      <c r="G224" s="3"/>
      <c r="H224" s="3"/>
    </row>
    <row r="225" spans="7:8">
      <c r="G225" s="3"/>
      <c r="H225" s="3"/>
    </row>
    <row r="226" spans="7:8">
      <c r="G226" s="3"/>
      <c r="H226" s="3"/>
    </row>
    <row r="227" spans="7:8">
      <c r="G227" s="3"/>
      <c r="H227" s="3"/>
    </row>
    <row r="228" spans="7:8">
      <c r="G228" s="3"/>
      <c r="H228" s="3"/>
    </row>
    <row r="229" spans="7:8">
      <c r="G229" s="3"/>
      <c r="H229" s="3"/>
    </row>
    <row r="230" spans="7:8">
      <c r="G230" s="3"/>
      <c r="H230" s="3"/>
    </row>
    <row r="231" spans="7:8">
      <c r="G231" s="3"/>
      <c r="H231" s="3"/>
    </row>
    <row r="232" spans="7:8">
      <c r="G232" s="3"/>
      <c r="H232" s="3"/>
    </row>
    <row r="233" spans="7:8">
      <c r="G233" s="3"/>
      <c r="H233" s="3"/>
    </row>
    <row r="234" spans="7:8">
      <c r="G234" s="3"/>
      <c r="H234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Figures</vt:lpstr>
      <vt:lpstr>Analysis</vt:lpstr>
      <vt:lpstr>dgemmNaive</vt:lpstr>
      <vt:lpstr>dgemmMKL</vt:lpstr>
      <vt:lpstr>dgemvNaive</vt:lpstr>
      <vt:lpstr>dgemvMKL</vt:lpstr>
      <vt:lpstr>dspmvNaive</vt:lpstr>
      <vt:lpstr>dspmvMKL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Gearhart</dc:creator>
  <cp:lastModifiedBy>Andrew Gearhart</cp:lastModifiedBy>
  <dcterms:created xsi:type="dcterms:W3CDTF">2014-07-01T00:37:28Z</dcterms:created>
  <dcterms:modified xsi:type="dcterms:W3CDTF">2014-10-06T03:57:06Z</dcterms:modified>
</cp:coreProperties>
</file>