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<sst xmlns="http://schemas.openxmlformats.org/spreadsheetml/2006/main" count="36" uniqueCount="20">
  <si>
    <t xml:space="preserve">taxa</t>
  </si>
  <si>
    <t xml:space="preserve">sampled</t>
  </si>
  <si>
    <t xml:space="preserve">samplingFraction</t>
  </si>
  <si>
    <t xml:space="preserve">missing</t>
  </si>
  <si>
    <t xml:space="preserve">rank</t>
  </si>
  <si>
    <t xml:space="preserve">source</t>
  </si>
  <si>
    <t xml:space="preserve">Cyclobalanopsis</t>
  </si>
  <si>
    <t xml:space="preserve">section</t>
  </si>
  <si>
    <t xml:space="preserve">Denk, 2017</t>
  </si>
  <si>
    <t xml:space="preserve">Cerris</t>
  </si>
  <si>
    <t xml:space="preserve">Ilex</t>
  </si>
  <si>
    <t xml:space="preserve">Erythromexicana</t>
  </si>
  <si>
    <t xml:space="preserve">clade</t>
  </si>
  <si>
    <t xml:space="preserve">Valencia</t>
  </si>
  <si>
    <t xml:space="preserve">Lobatae | not Erythromexicana</t>
  </si>
  <si>
    <t xml:space="preserve">Leucomexicana + Tx white oaks</t>
  </si>
  <si>
    <t xml:space="preserve">Quercus | not Leucomexicana</t>
  </si>
  <si>
    <t xml:space="preserve">Virentes</t>
  </si>
  <si>
    <t xml:space="preserve">Ponticae</t>
  </si>
  <si>
    <t xml:space="preserve">Protobalanus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</si>
</sst>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RowHeight="12.8"/>
  <cols>
    <col collapsed="false" hidden="false" max="1" min="1" style="0" width="14.7704081632653"/>
    <col collapsed="false" hidden="false" max="1025" min="2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s">
        <v>6</v>
      </c>
      <c r="B2" s="0" t="n">
        <v>90</v>
      </c>
      <c r="C2" s="0" t="n">
        <v>34</v>
      </c>
      <c r="D2" s="0" t="n">
        <f aca="false">ROUND(C2/B2, 4)</f>
        <v>0.3778</v>
      </c>
      <c r="E2" s="0" t="n">
        <f aca="false">B2-C2</f>
        <v>56</v>
      </c>
      <c r="F2" s="0" t="s">
        <v>7</v>
      </c>
      <c r="G2" s="0" t="s">
        <v>8</v>
      </c>
    </row>
    <row r="3" customFormat="false" ht="12.8" hidden="false" customHeight="false" outlineLevel="0" collapsed="false">
      <c r="A3" s="0" t="s">
        <v>9</v>
      </c>
      <c r="B3" s="0" t="n">
        <v>13</v>
      </c>
      <c r="C3" s="0" t="n">
        <v>14</v>
      </c>
      <c r="D3" s="0" t="n">
        <f aca="false">ROUND(C3/B3, 4)</f>
        <v>1.0769</v>
      </c>
      <c r="E3" s="0" t="n">
        <f aca="false">B3-C3</f>
        <v>-1</v>
      </c>
      <c r="F3" s="0" t="s">
        <v>7</v>
      </c>
      <c r="G3" s="0" t="s">
        <v>8</v>
      </c>
    </row>
    <row r="4" customFormat="false" ht="12.8" hidden="false" customHeight="false" outlineLevel="0" collapsed="false">
      <c r="A4" s="0" t="s">
        <v>10</v>
      </c>
      <c r="B4" s="0" t="n">
        <v>36</v>
      </c>
      <c r="C4" s="0" t="n">
        <v>25</v>
      </c>
      <c r="D4" s="0" t="n">
        <f aca="false">ROUND(C4/B4, 4)</f>
        <v>0.6944</v>
      </c>
      <c r="E4" s="0" t="n">
        <f aca="false">B4-C4</f>
        <v>11</v>
      </c>
      <c r="F4" s="0" t="s">
        <v>7</v>
      </c>
      <c r="G4" s="0" t="s">
        <v>8</v>
      </c>
    </row>
    <row r="5" customFormat="false" ht="12.8" hidden="false" customHeight="false" outlineLevel="0" collapsed="false">
      <c r="A5" s="0" t="s">
        <v>11</v>
      </c>
      <c r="B5" s="0" t="n">
        <v>76</v>
      </c>
      <c r="C5" s="0" t="n">
        <v>43</v>
      </c>
      <c r="D5" s="0" t="n">
        <f aca="false">ROUND(C5/B5, 4)</f>
        <v>0.5658</v>
      </c>
      <c r="E5" s="0" t="n">
        <f aca="false">B5-C5</f>
        <v>33</v>
      </c>
      <c r="F5" s="0" t="s">
        <v>12</v>
      </c>
      <c r="G5" s="0" t="s">
        <v>13</v>
      </c>
    </row>
    <row r="6" customFormat="false" ht="12.8" hidden="false" customHeight="false" outlineLevel="0" collapsed="false">
      <c r="A6" s="0" t="s">
        <v>14</v>
      </c>
      <c r="B6" s="0" t="n">
        <f aca="false">124-B5</f>
        <v>48</v>
      </c>
      <c r="C6" s="0" t="n">
        <f aca="false">74-C5</f>
        <v>31</v>
      </c>
      <c r="D6" s="0" t="n">
        <f aca="false">ROUND(C6/B6, 4)</f>
        <v>0.6458</v>
      </c>
      <c r="E6" s="0" t="n">
        <f aca="false">B6-C6</f>
        <v>17</v>
      </c>
      <c r="F6" s="0" t="s">
        <v>7</v>
      </c>
      <c r="G6" s="0" t="s">
        <v>8</v>
      </c>
    </row>
    <row r="7" customFormat="false" ht="12.8" hidden="false" customHeight="false" outlineLevel="0" collapsed="false">
      <c r="A7" s="0" t="s">
        <v>15</v>
      </c>
      <c r="B7" s="0" t="n">
        <v>80</v>
      </c>
      <c r="C7" s="0" t="n">
        <v>41</v>
      </c>
      <c r="D7" s="0" t="n">
        <f aca="false">ROUND(C7/B7, 4)</f>
        <v>0.5125</v>
      </c>
      <c r="E7" s="0" t="n">
        <f aca="false">B7-C7</f>
        <v>39</v>
      </c>
      <c r="F7" s="0" t="s">
        <v>12</v>
      </c>
      <c r="G7" s="0" t="s">
        <v>13</v>
      </c>
    </row>
    <row r="8" customFormat="false" ht="12.8" hidden="false" customHeight="false" outlineLevel="0" collapsed="false">
      <c r="A8" s="0" t="s">
        <v>16</v>
      </c>
      <c r="B8" s="0" t="n">
        <f aca="false">146-B7</f>
        <v>66</v>
      </c>
      <c r="C8" s="0" t="n">
        <f aca="false">92-C7</f>
        <v>51</v>
      </c>
      <c r="D8" s="0" t="n">
        <f aca="false">ROUND(C8/B8, 4)</f>
        <v>0.7727</v>
      </c>
      <c r="E8" s="0" t="n">
        <f aca="false">B8-C8</f>
        <v>15</v>
      </c>
      <c r="F8" s="0" t="s">
        <v>7</v>
      </c>
      <c r="G8" s="0" t="s">
        <v>8</v>
      </c>
    </row>
    <row r="9" customFormat="false" ht="12.8" hidden="false" customHeight="false" outlineLevel="0" collapsed="false">
      <c r="A9" s="0" t="s">
        <v>17</v>
      </c>
      <c r="B9" s="0" t="n">
        <v>7</v>
      </c>
      <c r="C9" s="0" t="n">
        <v>7</v>
      </c>
      <c r="D9" s="0" t="n">
        <f aca="false">ROUND(C9/B9, 4)</f>
        <v>1</v>
      </c>
      <c r="E9" s="0" t="n">
        <f aca="false">B9-C9</f>
        <v>0</v>
      </c>
      <c r="F9" s="0" t="s">
        <v>7</v>
      </c>
      <c r="G9" s="0" t="s">
        <v>8</v>
      </c>
    </row>
    <row r="10" customFormat="false" ht="12.8" hidden="false" customHeight="false" outlineLevel="0" collapsed="false">
      <c r="A10" s="0" t="s">
        <v>18</v>
      </c>
      <c r="B10" s="0" t="n">
        <v>2</v>
      </c>
      <c r="C10" s="0" t="n">
        <v>2</v>
      </c>
      <c r="D10" s="0" t="n">
        <f aca="false">ROUND(C10/B10, 4)</f>
        <v>1</v>
      </c>
      <c r="E10" s="0" t="n">
        <f aca="false">B10-C10</f>
        <v>0</v>
      </c>
      <c r="F10" s="0" t="s">
        <v>7</v>
      </c>
      <c r="G10" s="0" t="s">
        <v>8</v>
      </c>
    </row>
    <row r="11" customFormat="false" ht="12.8" hidden="false" customHeight="false" outlineLevel="0" collapsed="false">
      <c r="A11" s="0" t="s">
        <v>19</v>
      </c>
      <c r="B11" s="0" t="n">
        <v>5</v>
      </c>
      <c r="C11" s="0" t="n">
        <v>5</v>
      </c>
      <c r="D11" s="0" t="n">
        <f aca="false">ROUND(C11/B11, 4)</f>
        <v>1</v>
      </c>
      <c r="E11" s="0" t="n">
        <f aca="false">B11-C11</f>
        <v>0</v>
      </c>
      <c r="F11" s="0" t="s">
        <v>7</v>
      </c>
      <c r="G11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2019-03-15T13:55:51Z</dcterms:created>
  <dc:creator/>
  <dc:description/>
  <dc:language>en-US</dc:language>
  <cp:lastModifiedBy/>
  <dcterms:modified xsi:type="dcterms:W3CDTF">2019-03-15T15:12:31Z</dcterms:modified>
  <cp:revision>2</cp:revision>
  <dc:subject/>
  <dc:title/>
</cp:coreProperties>
</file>