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<sst xmlns="http://schemas.openxmlformats.org/spreadsheetml/2006/main" count="62" uniqueCount="41">
  <si>
    <t xml:space="preserve">shortName</t>
  </si>
  <si>
    <t xml:space="preserve">taxa</t>
  </si>
  <si>
    <t xml:space="preserve">sampled</t>
  </si>
  <si>
    <t xml:space="preserve">samplingFraction</t>
  </si>
  <si>
    <t xml:space="preserve">missing</t>
  </si>
  <si>
    <t xml:space="preserve">rank</t>
  </si>
  <si>
    <t xml:space="preserve">source</t>
  </si>
  <si>
    <t xml:space="preserve">grepInclude</t>
  </si>
  <si>
    <t xml:space="preserve">grepExclude</t>
  </si>
  <si>
    <t xml:space="preserve">notes</t>
  </si>
  <si>
    <t xml:space="preserve">Cyclobalanopsis</t>
  </si>
  <si>
    <t xml:space="preserve">section</t>
  </si>
  <si>
    <t xml:space="preserve">Denk, 2017</t>
  </si>
  <si>
    <t xml:space="preserve">Quercus_gilva|Quercus_phanera</t>
  </si>
  <si>
    <t xml:space="preserve">Cerris</t>
  </si>
  <si>
    <t xml:space="preserve">Quercus_chenii|Quercus_trojana</t>
  </si>
  <si>
    <t xml:space="preserve">Ilex</t>
  </si>
  <si>
    <t xml:space="preserve">Quercus_franchetii|Quercus_senescens</t>
  </si>
  <si>
    <t xml:space="preserve">Erythromexicana</t>
  </si>
  <si>
    <t xml:space="preserve">clade</t>
  </si>
  <si>
    <t xml:space="preserve">Valencia; Denk 2017 total minus summed North American oaks not of Mexico / SW U.S.</t>
  </si>
  <si>
    <t xml:space="preserve">Quercus_affinis|Quercus_crassifolia</t>
  </si>
  <si>
    <t xml:space="preserve">Lobatae | not Erythromexicana</t>
  </si>
  <si>
    <t xml:space="preserve">NAmLobatae</t>
  </si>
  <si>
    <t xml:space="preserve">FNA 1997</t>
  </si>
  <si>
    <t xml:space="preserve">Quercus_coccinea|Quercus_incana</t>
  </si>
  <si>
    <t xml:space="preserve">Leucomexicana + Tx white oaks</t>
  </si>
  <si>
    <t xml:space="preserve">Leucomexicana</t>
  </si>
  <si>
    <t xml:space="preserve">Valencia</t>
  </si>
  <si>
    <t xml:space="preserve">Quercus_germana|Quercus_turbinella</t>
  </si>
  <si>
    <t xml:space="preserve">Quercus | not Leucomexicana</t>
  </si>
  <si>
    <t xml:space="preserve">NTemperateQuercus</t>
  </si>
  <si>
    <t xml:space="preserve">Quercus_prinoides|Quercus_margarettae</t>
  </si>
  <si>
    <t xml:space="preserve">Quercus_laceyi|Quercus_turbinella</t>
  </si>
  <si>
    <t xml:space="preserve">really? 15?!</t>
  </si>
  <si>
    <t xml:space="preserve">Virentes</t>
  </si>
  <si>
    <t xml:space="preserve">Quercus_fusiformis|Quercus_geminata</t>
  </si>
  <si>
    <t xml:space="preserve">Ponticae</t>
  </si>
  <si>
    <t xml:space="preserve">Quercus_sadleriana|Quercus_pontica</t>
  </si>
  <si>
    <t xml:space="preserve">Protobalanus</t>
  </si>
  <si>
    <t xml:space="preserve">Quercus_cedrocensis|Quercus_chrysolepis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</si>
</sst>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75"/>
  <cols>
    <col collapsed="false" hidden="false" max="1" min="1" style="0" width="25.515306122449"/>
    <col collapsed="false" hidden="false" max="2" min="2" style="0" width="16.8724489795918"/>
    <col collapsed="false" hidden="false" max="3" min="3" style="0" width="3.64285714285714"/>
    <col collapsed="false" hidden="false" max="4" min="4" style="0" width="7.1530612244898"/>
    <col collapsed="false" hidden="false" max="5" min="5" style="0" width="13.7704081632653"/>
    <col collapsed="false" hidden="false" max="6" min="6" style="0" width="6.47959183673469"/>
    <col collapsed="false" hidden="false" max="7" min="7" style="0" width="6.20918367346939"/>
    <col collapsed="false" hidden="false" max="8" min="8" style="0" width="9.58673469387755"/>
    <col collapsed="false" hidden="false" max="9" min="9" style="0" width="34.6938775510204"/>
    <col collapsed="false" hidden="false" max="10" min="10" style="0" width="27.9438775510204"/>
    <col collapsed="false" hidden="false" max="11" min="11" style="0" width="9.71938775510204"/>
    <col collapsed="false" hidden="false" max="1025" min="12" style="0" width="8.50510204081633"/>
  </cols>
  <sheetData>
    <row r="1" customFormat="false" ht="12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75" hidden="false" customHeight="false" outlineLevel="0" collapsed="false">
      <c r="A2" s="0" t="s">
        <v>10</v>
      </c>
      <c r="B2" s="0" t="s">
        <v>10</v>
      </c>
      <c r="C2" s="0" t="n">
        <v>90</v>
      </c>
      <c r="D2" s="0" t="n">
        <v>34</v>
      </c>
      <c r="E2" s="0" t="n">
        <f aca="false">ROUND(D2/C2, 4)</f>
        <v>0.3778</v>
      </c>
      <c r="F2" s="0" t="n">
        <f aca="false">C2-D2</f>
        <v>56</v>
      </c>
      <c r="G2" s="0" t="s">
        <v>11</v>
      </c>
      <c r="H2" s="0" t="s">
        <v>12</v>
      </c>
      <c r="I2" s="0" t="s">
        <v>13</v>
      </c>
    </row>
    <row r="3" customFormat="false" ht="12.75" hidden="false" customHeight="false" outlineLevel="0" collapsed="false">
      <c r="A3" s="0" t="s">
        <v>14</v>
      </c>
      <c r="B3" s="0" t="s">
        <v>14</v>
      </c>
      <c r="C3" s="0" t="n">
        <v>13</v>
      </c>
      <c r="D3" s="0" t="n">
        <v>14</v>
      </c>
      <c r="E3" s="0" t="n">
        <f aca="false">ROUND(D3/C3, 4)</f>
        <v>1.0769</v>
      </c>
      <c r="F3" s="0" t="n">
        <f aca="false">C3-D3</f>
        <v>-1</v>
      </c>
      <c r="G3" s="0" t="s">
        <v>11</v>
      </c>
      <c r="H3" s="0" t="s">
        <v>12</v>
      </c>
      <c r="I3" s="0" t="s">
        <v>15</v>
      </c>
    </row>
    <row r="4" customFormat="false" ht="12.75" hidden="false" customHeight="false" outlineLevel="0" collapsed="false">
      <c r="A4" s="0" t="s">
        <v>16</v>
      </c>
      <c r="B4" s="0" t="s">
        <v>16</v>
      </c>
      <c r="C4" s="0" t="n">
        <v>36</v>
      </c>
      <c r="D4" s="0" t="n">
        <v>25</v>
      </c>
      <c r="E4" s="0" t="n">
        <f aca="false">ROUND(D4/C4, 4)</f>
        <v>0.6944</v>
      </c>
      <c r="F4" s="0" t="n">
        <f aca="false">C4-D4</f>
        <v>11</v>
      </c>
      <c r="G4" s="0" t="s">
        <v>11</v>
      </c>
      <c r="H4" s="0" t="s">
        <v>12</v>
      </c>
      <c r="I4" s="0" t="s">
        <v>17</v>
      </c>
    </row>
    <row r="5" customFormat="false" ht="12.75" hidden="false" customHeight="false" outlineLevel="0" collapsed="false">
      <c r="A5" s="0" t="s">
        <v>18</v>
      </c>
      <c r="B5" s="0" t="s">
        <v>18</v>
      </c>
      <c r="C5" s="0" t="n">
        <f aca="false">124-C6</f>
        <v>93</v>
      </c>
      <c r="D5" s="0" t="n">
        <v>43</v>
      </c>
      <c r="E5" s="0" t="n">
        <f aca="false">ROUND(D5/C5, 4)</f>
        <v>0.4624</v>
      </c>
      <c r="F5" s="0" t="n">
        <f aca="false">C5-D5</f>
        <v>50</v>
      </c>
      <c r="G5" s="0" t="s">
        <v>19</v>
      </c>
      <c r="H5" s="0" t="s">
        <v>20</v>
      </c>
      <c r="I5" s="0" t="s">
        <v>21</v>
      </c>
    </row>
    <row r="6" customFormat="false" ht="12.75" hidden="false" customHeight="false" outlineLevel="0" collapsed="false">
      <c r="A6" s="0" t="s">
        <v>22</v>
      </c>
      <c r="B6" s="0" t="s">
        <v>23</v>
      </c>
      <c r="C6" s="0" t="n">
        <v>31</v>
      </c>
      <c r="D6" s="0" t="n">
        <f aca="false">74-D5</f>
        <v>31</v>
      </c>
      <c r="E6" s="0" t="n">
        <f aca="false">ROUND(D6/C6, 4)</f>
        <v>1</v>
      </c>
      <c r="F6" s="0" t="n">
        <f aca="false">C6-D6</f>
        <v>0</v>
      </c>
      <c r="G6" s="0" t="s">
        <v>11</v>
      </c>
      <c r="H6" s="0" t="s">
        <v>24</v>
      </c>
      <c r="I6" s="0" t="s">
        <v>25</v>
      </c>
    </row>
    <row r="7" customFormat="false" ht="12.75" hidden="false" customHeight="false" outlineLevel="0" collapsed="false">
      <c r="A7" s="0" t="s">
        <v>26</v>
      </c>
      <c r="B7" s="0" t="s">
        <v>27</v>
      </c>
      <c r="C7" s="0" t="n">
        <f aca="false">146-C8</f>
        <v>95</v>
      </c>
      <c r="D7" s="0" t="n">
        <v>41</v>
      </c>
      <c r="E7" s="0" t="n">
        <f aca="false">ROUND(D7/C7, 4)</f>
        <v>0.4316</v>
      </c>
      <c r="F7" s="0" t="n">
        <f aca="false">C7-D7</f>
        <v>54</v>
      </c>
      <c r="G7" s="0" t="s">
        <v>19</v>
      </c>
      <c r="H7" s="0" t="s">
        <v>28</v>
      </c>
      <c r="I7" s="0" t="s">
        <v>29</v>
      </c>
    </row>
    <row r="8" customFormat="false" ht="12.75" hidden="false" customHeight="false" outlineLevel="0" collapsed="false">
      <c r="A8" s="0" t="s">
        <v>30</v>
      </c>
      <c r="B8" s="0" t="s">
        <v>31</v>
      </c>
      <c r="C8" s="0" t="n">
        <v>51</v>
      </c>
      <c r="D8" s="0" t="n">
        <f aca="false">92-D7</f>
        <v>51</v>
      </c>
      <c r="E8" s="0" t="n">
        <f aca="false">ROUND(D8/C8, 4)</f>
        <v>1</v>
      </c>
      <c r="F8" s="0" t="n">
        <f aca="false">C8-D8</f>
        <v>0</v>
      </c>
      <c r="G8" s="0" t="s">
        <v>11</v>
      </c>
      <c r="H8" s="0" t="s">
        <v>12</v>
      </c>
      <c r="I8" s="0" t="s">
        <v>32</v>
      </c>
      <c r="J8" s="0" t="s">
        <v>33</v>
      </c>
      <c r="K8" s="0" t="s">
        <v>34</v>
      </c>
    </row>
    <row r="9" customFormat="false" ht="12.75" hidden="false" customHeight="false" outlineLevel="0" collapsed="false">
      <c r="A9" s="0" t="s">
        <v>35</v>
      </c>
      <c r="B9" s="0" t="s">
        <v>35</v>
      </c>
      <c r="C9" s="0" t="n">
        <v>7</v>
      </c>
      <c r="D9" s="0" t="n">
        <v>7</v>
      </c>
      <c r="E9" s="0" t="n">
        <f aca="false">ROUND(D9/C9, 4)</f>
        <v>1</v>
      </c>
      <c r="F9" s="0" t="n">
        <f aca="false">C9-D9</f>
        <v>0</v>
      </c>
      <c r="G9" s="0" t="s">
        <v>11</v>
      </c>
      <c r="H9" s="0" t="s">
        <v>12</v>
      </c>
      <c r="I9" s="0" t="s">
        <v>36</v>
      </c>
    </row>
    <row r="10" customFormat="false" ht="12.75" hidden="false" customHeight="false" outlineLevel="0" collapsed="false">
      <c r="A10" s="0" t="s">
        <v>37</v>
      </c>
      <c r="B10" s="0" t="s">
        <v>37</v>
      </c>
      <c r="C10" s="0" t="n">
        <v>2</v>
      </c>
      <c r="D10" s="0" t="n">
        <v>2</v>
      </c>
      <c r="E10" s="0" t="n">
        <f aca="false">ROUND(D10/C10, 4)</f>
        <v>1</v>
      </c>
      <c r="F10" s="0" t="n">
        <f aca="false">C10-D10</f>
        <v>0</v>
      </c>
      <c r="G10" s="0" t="s">
        <v>11</v>
      </c>
      <c r="H10" s="0" t="s">
        <v>12</v>
      </c>
      <c r="I10" s="0" t="s">
        <v>38</v>
      </c>
    </row>
    <row r="11" customFormat="false" ht="12.75" hidden="false" customHeight="false" outlineLevel="0" collapsed="false">
      <c r="A11" s="0" t="s">
        <v>39</v>
      </c>
      <c r="B11" s="0" t="s">
        <v>39</v>
      </c>
      <c r="C11" s="0" t="n">
        <v>5</v>
      </c>
      <c r="D11" s="0" t="n">
        <v>5</v>
      </c>
      <c r="E11" s="0" t="n">
        <f aca="false">ROUND(D11/C11, 4)</f>
        <v>1</v>
      </c>
      <c r="F11" s="0" t="n">
        <f aca="false">C11-D11</f>
        <v>0</v>
      </c>
      <c r="G11" s="0" t="s">
        <v>11</v>
      </c>
      <c r="H11" s="0" t="s">
        <v>12</v>
      </c>
      <c r="I1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2019-03-15T13:55:51Z</dcterms:created>
  <dc:creator/>
  <dc:description/>
  <dc:language>en-US</dc:language>
  <cp:lastModifiedBy/>
  <dcterms:modified xsi:type="dcterms:W3CDTF">2019-05-22T12:16:59Z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