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793" yWindow="-8" windowWidth="10635" windowHeight="11460"/>
  </bookViews>
  <sheets>
    <sheet name="snp.mapping.uniques" sheetId="1" r:id="rId1"/>
    <sheet name="snp.mapping.nonUniques" sheetId="2" r:id="rId2"/>
    <sheet name="snp.lociNotMapped" sheetId="3" r:id="rId3"/>
    <sheet name="dat.gen.tabProp" sheetId="4" r:id="rId4"/>
    <sheet name="Table3.snpsMapTable.formatted" sheetId="6" r:id="rId5"/>
    <sheet name="snpSequences" sheetId="5" r:id="rId6"/>
  </sheets>
  <definedNames>
    <definedName name="_xlnm._FilterDatabase" localSheetId="3" hidden="1">dat.gen.tabProp!$B$1:$B$111</definedName>
    <definedName name="_xlnm._FilterDatabase" localSheetId="1" hidden="1">snp.mapping.nonUniques!#REF!</definedName>
    <definedName name="_xlnm.Extract" localSheetId="1">snp.mapping.nonUniques!$S$2</definedName>
  </definedNames>
  <calcPr calcId="145621"/>
</workbook>
</file>

<file path=xl/calcChain.xml><?xml version="1.0" encoding="utf-8"?>
<calcChain xmlns="http://schemas.openxmlformats.org/spreadsheetml/2006/main">
  <c r="B26" i="2" l="1"/>
  <c r="P26" i="2" s="1"/>
  <c r="B25" i="2"/>
  <c r="P25" i="2" s="1"/>
  <c r="B24" i="2" l="1"/>
  <c r="P24" i="2" s="1"/>
  <c r="B23" i="2"/>
  <c r="P23" i="2" s="1"/>
  <c r="B22" i="2"/>
  <c r="P22" i="2" s="1"/>
  <c r="B21" i="2"/>
  <c r="P21" i="2" s="1"/>
  <c r="B20" i="2"/>
  <c r="P20" i="2" s="1"/>
  <c r="B19" i="2"/>
  <c r="P19" i="2" s="1"/>
  <c r="B18" i="2"/>
  <c r="P18" i="2" s="1"/>
  <c r="B17" i="2"/>
  <c r="P17" i="2" s="1"/>
  <c r="B16" i="2"/>
  <c r="P16" i="2" s="1"/>
  <c r="B15" i="2"/>
  <c r="P15" i="2" s="1"/>
  <c r="B14" i="2"/>
  <c r="P14" i="2" s="1"/>
  <c r="B13" i="2"/>
  <c r="P13" i="2" s="1"/>
  <c r="B12" i="2"/>
  <c r="P12" i="2" s="1"/>
  <c r="B11" i="2"/>
  <c r="P11" i="2" s="1"/>
  <c r="B10" i="2"/>
  <c r="P10" i="2" s="1"/>
  <c r="B9" i="2"/>
  <c r="P9" i="2" s="1"/>
  <c r="B8" i="2"/>
  <c r="P8" i="2" s="1"/>
  <c r="B7" i="2"/>
  <c r="P7" i="2" s="1"/>
  <c r="B6" i="2"/>
  <c r="P6" i="2" s="1"/>
  <c r="B5" i="2"/>
  <c r="P5" i="2" s="1"/>
  <c r="B4" i="2"/>
  <c r="P4" i="2" s="1"/>
  <c r="B3" i="2"/>
  <c r="P3" i="2" s="1"/>
  <c r="B2" i="2"/>
  <c r="P2" i="2" s="1"/>
  <c r="B8" i="3"/>
  <c r="C8" i="3" s="1"/>
  <c r="B4" i="3"/>
  <c r="C4" i="3" s="1"/>
  <c r="B5" i="3"/>
  <c r="C5" i="3" s="1"/>
  <c r="B2" i="3"/>
  <c r="C2" i="3" s="1"/>
  <c r="B11" i="3"/>
  <c r="C11" i="3" s="1"/>
  <c r="B7" i="3"/>
  <c r="C7" i="3" s="1"/>
  <c r="B6" i="3"/>
  <c r="C6" i="3" s="1"/>
  <c r="B9" i="3"/>
  <c r="C9" i="3" s="1"/>
  <c r="B10" i="3"/>
  <c r="C10" i="3" s="1"/>
  <c r="B12" i="3"/>
  <c r="C12" i="3" s="1"/>
  <c r="B3" i="3"/>
  <c r="C3" i="3" s="1"/>
  <c r="N21" i="2"/>
  <c r="N20" i="2"/>
  <c r="N19" i="2"/>
  <c r="N18" i="2"/>
  <c r="N17" i="2"/>
  <c r="N16" i="2"/>
  <c r="N15" i="2"/>
  <c r="N13" i="2"/>
  <c r="N12" i="2"/>
  <c r="N9" i="2"/>
  <c r="N8" i="2"/>
  <c r="N7" i="2"/>
  <c r="N6" i="2"/>
  <c r="N4" i="2"/>
  <c r="N3" i="2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2" i="1"/>
  <c r="M49" i="4"/>
  <c r="M47" i="4"/>
  <c r="M46" i="4"/>
  <c r="M44" i="4"/>
  <c r="M40" i="4"/>
  <c r="M39" i="4"/>
  <c r="M38" i="4"/>
  <c r="M37" i="4"/>
  <c r="M36" i="4"/>
  <c r="M35" i="4"/>
  <c r="M34" i="4"/>
  <c r="M33" i="4"/>
  <c r="M32" i="4"/>
  <c r="M30" i="4"/>
  <c r="M29" i="4"/>
  <c r="M28" i="4"/>
  <c r="M27" i="4"/>
  <c r="M26" i="4"/>
  <c r="M25" i="4"/>
  <c r="M23" i="4"/>
  <c r="M22" i="4"/>
  <c r="M21" i="4"/>
  <c r="M20" i="4"/>
  <c r="M18" i="4"/>
  <c r="M17" i="4"/>
  <c r="M16" i="4"/>
  <c r="M12" i="4"/>
  <c r="M3" i="4"/>
  <c r="M4" i="4"/>
  <c r="M5" i="4"/>
  <c r="M6" i="4"/>
  <c r="M7" i="4"/>
  <c r="M8" i="4"/>
  <c r="M9" i="4"/>
  <c r="M10" i="4"/>
  <c r="M11" i="4"/>
  <c r="M13" i="4"/>
  <c r="M14" i="4"/>
  <c r="M15" i="4"/>
  <c r="M19" i="4"/>
  <c r="M24" i="4"/>
  <c r="M31" i="4"/>
  <c r="M41" i="4"/>
  <c r="M42" i="4"/>
  <c r="M43" i="4"/>
  <c r="M45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48" i="4"/>
  <c r="N9" i="1" l="1"/>
  <c r="N10" i="1"/>
  <c r="N11" i="1"/>
  <c r="N12" i="1"/>
  <c r="N13" i="1"/>
  <c r="N14" i="1"/>
  <c r="N15" i="1"/>
  <c r="N16" i="1"/>
  <c r="N17" i="1"/>
  <c r="N18" i="1"/>
  <c r="N19" i="1"/>
  <c r="N21" i="1"/>
  <c r="N22" i="1"/>
  <c r="N23" i="1"/>
  <c r="N24" i="1"/>
  <c r="N28" i="1"/>
  <c r="N29" i="1"/>
  <c r="N30" i="1"/>
  <c r="N31" i="1"/>
  <c r="N33" i="1"/>
  <c r="N34" i="1"/>
  <c r="N36" i="1"/>
  <c r="N37" i="1"/>
  <c r="N38" i="1"/>
  <c r="N39" i="1"/>
  <c r="N41" i="1"/>
  <c r="N42" i="1"/>
  <c r="N44" i="1"/>
  <c r="N46" i="1"/>
  <c r="N48" i="1"/>
  <c r="N49" i="1"/>
  <c r="N50" i="1"/>
  <c r="N51" i="1"/>
  <c r="N52" i="1"/>
  <c r="N53" i="1"/>
  <c r="N54" i="1"/>
  <c r="N55" i="1"/>
  <c r="N56" i="1"/>
  <c r="N57" i="1"/>
  <c r="N58" i="1"/>
  <c r="N59" i="1"/>
  <c r="N61" i="1"/>
  <c r="N8" i="1"/>
  <c r="N4" i="1"/>
  <c r="N5" i="1"/>
  <c r="N6" i="1"/>
  <c r="N3" i="1"/>
</calcChain>
</file>

<file path=xl/sharedStrings.xml><?xml version="1.0" encoding="utf-8"?>
<sst xmlns="http://schemas.openxmlformats.org/spreadsheetml/2006/main" count="973" uniqueCount="436">
  <si>
    <t>sseqid</t>
  </si>
  <si>
    <t>pident</t>
  </si>
  <si>
    <t>length</t>
  </si>
  <si>
    <t>mismatch</t>
  </si>
  <si>
    <t>gapopen</t>
  </si>
  <si>
    <t>qstart</t>
  </si>
  <si>
    <t>qend</t>
  </si>
  <si>
    <t>sstart</t>
  </si>
  <si>
    <t>send</t>
  </si>
  <si>
    <t>evalue</t>
  </si>
  <si>
    <t>bitscore</t>
  </si>
  <si>
    <t>locus_5882_32</t>
  </si>
  <si>
    <t>Qrob_Chr03</t>
  </si>
  <si>
    <t>locus_821_26</t>
  </si>
  <si>
    <t>Qrob_Chr01</t>
  </si>
  <si>
    <t>locus_10977_45</t>
  </si>
  <si>
    <t>Qrob_Chr06</t>
  </si>
  <si>
    <t>CL_54979_</t>
  </si>
  <si>
    <t>CL_35240</t>
  </si>
  <si>
    <t>Qrob_Chr02</t>
  </si>
  <si>
    <t>locus_295_56</t>
  </si>
  <si>
    <t>Qrob_H2.3_Sc0001112</t>
  </si>
  <si>
    <t>locus_5422_58</t>
  </si>
  <si>
    <t>Qrob_Chr08</t>
  </si>
  <si>
    <t>locus_20180_49</t>
  </si>
  <si>
    <t>locus_11631_48</t>
  </si>
  <si>
    <t>locus_3169_44</t>
  </si>
  <si>
    <t>locus_24383_42</t>
  </si>
  <si>
    <t>locus_26761_43</t>
  </si>
  <si>
    <t>locus_4850_29</t>
  </si>
  <si>
    <t>Qrob_Chr12</t>
  </si>
  <si>
    <t>locus_1378_30</t>
  </si>
  <si>
    <t>Qrob_Chr09</t>
  </si>
  <si>
    <t>locus_8059_35</t>
  </si>
  <si>
    <t>locus_9121_49</t>
  </si>
  <si>
    <t>locus_3962_56</t>
  </si>
  <si>
    <t>locus_8617_30</t>
  </si>
  <si>
    <t>Qrob_Chr04</t>
  </si>
  <si>
    <t>newl_25158_45</t>
  </si>
  <si>
    <t>locus_11302_50</t>
  </si>
  <si>
    <t>locus_7834_43</t>
  </si>
  <si>
    <t>locus_17927_52</t>
  </si>
  <si>
    <t>locus_8226_51</t>
  </si>
  <si>
    <t>locus_31722_39</t>
  </si>
  <si>
    <t>locus_7123_50</t>
  </si>
  <si>
    <t>locus_13856_44</t>
  </si>
  <si>
    <t>Qrob_H2.3_Sc0000853</t>
  </si>
  <si>
    <t>locus_30512_25</t>
  </si>
  <si>
    <t>Qrob_Chr10</t>
  </si>
  <si>
    <t>locus_2085_53</t>
  </si>
  <si>
    <t>locus_30948_43</t>
  </si>
  <si>
    <t>locus_26885_29</t>
  </si>
  <si>
    <t>newl_21880_27</t>
  </si>
  <si>
    <t>locus_28457_43</t>
  </si>
  <si>
    <t>locus_5482_34</t>
  </si>
  <si>
    <t>Qrob_Chr07</t>
  </si>
  <si>
    <t>CL_42027_</t>
  </si>
  <si>
    <t>locus_12538_49</t>
  </si>
  <si>
    <t>locus_29214_32</t>
  </si>
  <si>
    <t>CL_48165</t>
  </si>
  <si>
    <t>newl_17339_35</t>
  </si>
  <si>
    <t>locus_10104_41</t>
  </si>
  <si>
    <t>locus_4492_52</t>
  </si>
  <si>
    <t>locus_8717_53</t>
  </si>
  <si>
    <t>locus_20667_37</t>
  </si>
  <si>
    <t>Qrob_Chr11</t>
  </si>
  <si>
    <t>locus_5229_56</t>
  </si>
  <si>
    <t>Qrob_Chr05</t>
  </si>
  <si>
    <t>locus_792_52</t>
  </si>
  <si>
    <t>locus_9837_55</t>
  </si>
  <si>
    <t>locus_23517_52</t>
  </si>
  <si>
    <t>locus_27412_25</t>
  </si>
  <si>
    <t>locus_10802_36</t>
  </si>
  <si>
    <t>CL_2457_32</t>
  </si>
  <si>
    <t>locus_17368_30</t>
  </si>
  <si>
    <t>CL_49075_43</t>
  </si>
  <si>
    <t>CL_6426_61</t>
  </si>
  <si>
    <t>locus_14289_31</t>
  </si>
  <si>
    <t>CL_11069_58</t>
  </si>
  <si>
    <t>newl_15918_PM11_41</t>
  </si>
  <si>
    <t>CL_55087__32</t>
  </si>
  <si>
    <t>CL_2457_OAK-MOR-340_66</t>
  </si>
  <si>
    <t>CL_12923_</t>
  </si>
  <si>
    <t>newl_23554_</t>
  </si>
  <si>
    <t>newl_27648_32</t>
  </si>
  <si>
    <t>newl_16979_31</t>
  </si>
  <si>
    <t>locus_25236_45</t>
  </si>
  <si>
    <t>interval</t>
  </si>
  <si>
    <t>locus_3999_44</t>
  </si>
  <si>
    <t>CL_49943_</t>
  </si>
  <si>
    <t>locus_10809_46</t>
  </si>
  <si>
    <t>locus_27743_25</t>
  </si>
  <si>
    <t>locus_16087_43</t>
  </si>
  <si>
    <t>CL_45__63</t>
  </si>
  <si>
    <t>CL_24297_67</t>
  </si>
  <si>
    <t>CL_54979_ _37</t>
  </si>
  <si>
    <t>CL_35240 _32</t>
  </si>
  <si>
    <t>locus_461_36</t>
  </si>
  <si>
    <t>locus_2684_26</t>
  </si>
  <si>
    <t>CL_49943_ 41</t>
  </si>
  <si>
    <t>locus_28072_46</t>
  </si>
  <si>
    <t>CL_18142_42</t>
  </si>
  <si>
    <t>newl_20204_33</t>
  </si>
  <si>
    <t>CL_42027_ 49</t>
  </si>
  <si>
    <t>CL_48165 _56</t>
  </si>
  <si>
    <t>locus_4100_37</t>
  </si>
  <si>
    <t>locus_32208_54</t>
  </si>
  <si>
    <t>locus_8104_38</t>
  </si>
  <si>
    <t>CL_12923_ 48</t>
  </si>
  <si>
    <t>newl_15225 _27</t>
  </si>
  <si>
    <t>newl_23554_ 43</t>
  </si>
  <si>
    <t>newl_28982__61</t>
  </si>
  <si>
    <t>CL_31994_ 43</t>
  </si>
  <si>
    <t>macrocarpa</t>
  </si>
  <si>
    <t>alba</t>
  </si>
  <si>
    <t>muehlenbergii</t>
  </si>
  <si>
    <t>prinoides</t>
  </si>
  <si>
    <t>stellata</t>
  </si>
  <si>
    <t>bicolor</t>
  </si>
  <si>
    <t>michauxii</t>
  </si>
  <si>
    <t>montana</t>
  </si>
  <si>
    <t>HP</t>
  </si>
  <si>
    <t>Number of individuals</t>
  </si>
  <si>
    <t>newl_23554_OAKMOR529_43.T</t>
  </si>
  <si>
    <t>newl_28982_OAKMOR346_61.A</t>
  </si>
  <si>
    <t>CL_24297_OAKMOR383_67.C</t>
  </si>
  <si>
    <t>locus_3962_56.A</t>
  </si>
  <si>
    <t>locus_20180_49.A</t>
  </si>
  <si>
    <t>locus_14289_31.T</t>
  </si>
  <si>
    <t>locus_17368_30.C</t>
  </si>
  <si>
    <t>locus_24383_42.A</t>
  </si>
  <si>
    <t>locus_821_26.C</t>
  </si>
  <si>
    <t>locus_4850_29.A</t>
  </si>
  <si>
    <t>locus_13856_44.C</t>
  </si>
  <si>
    <t>newl_15918_PM11_41.T</t>
  </si>
  <si>
    <t>newl_16979_OAKMOR529_31.G</t>
  </si>
  <si>
    <t>CL_49075_OAKMOR340_43.A</t>
  </si>
  <si>
    <t>newl_25158_OAKMOR249_45.T</t>
  </si>
  <si>
    <t>CL_6426_OAKMOR340_61.G</t>
  </si>
  <si>
    <t>locus_8104_38.C</t>
  </si>
  <si>
    <t>locus_2085_53.T</t>
  </si>
  <si>
    <t>CL_31994_OAKMOR249_43.C</t>
  </si>
  <si>
    <t>CL_11069_OAKMOR340_58.G</t>
  </si>
  <si>
    <t>locus_461_36.C</t>
  </si>
  <si>
    <t>locus_26761_43.G</t>
  </si>
  <si>
    <t>locus_17927_52.G</t>
  </si>
  <si>
    <t>CL_45_OAKMOR340_63.G</t>
  </si>
  <si>
    <t>locus_25236_45.T</t>
  </si>
  <si>
    <t>*</t>
  </si>
  <si>
    <t>CL_12923_OAKMOR340_48.G</t>
  </si>
  <si>
    <t>locus_7834_43.A</t>
  </si>
  <si>
    <t>locus_30512_25.C</t>
  </si>
  <si>
    <t>locus_1378_30.G</t>
  </si>
  <si>
    <t>locus_31722_39.A</t>
  </si>
  <si>
    <t>locus_8226_51.A</t>
  </si>
  <si>
    <t>locus_26885_29.T</t>
  </si>
  <si>
    <t>locus_27743_25.A</t>
  </si>
  <si>
    <t>locus_30948_43.A</t>
  </si>
  <si>
    <t>newl_21880_OAKMOR575_27.A</t>
  </si>
  <si>
    <t>locus_3999_44.T</t>
  </si>
  <si>
    <t>locus_11302_50.T</t>
  </si>
  <si>
    <t>locus_8617_30.T</t>
  </si>
  <si>
    <t>CL_49943_OAKMOR249_41.T</t>
  </si>
  <si>
    <t>locus_28457_43.A</t>
  </si>
  <si>
    <t>locus_7123_50.G</t>
  </si>
  <si>
    <t>CL_55087_OAKMOR340_32.G</t>
  </si>
  <si>
    <t>CL_54979_OAKMOR204_37.T</t>
  </si>
  <si>
    <t>newl_20204_OAKMOR532_33.G</t>
  </si>
  <si>
    <t>CL_18142_OAKMOR204_42.A</t>
  </si>
  <si>
    <t>CL_42027_OAKMOR383_49.C</t>
  </si>
  <si>
    <t>newl_17339_OAKMOR532_35.T</t>
  </si>
  <si>
    <t>locus_10104_41.C</t>
  </si>
  <si>
    <t>CL_48165_OAKMOR383_56.T</t>
  </si>
  <si>
    <t>locus_12538_49.C</t>
  </si>
  <si>
    <t>locus_29214_32.T</t>
  </si>
  <si>
    <t>CL_35240_OAKMOR383_32.T</t>
  </si>
  <si>
    <t>CL_2457_OAKMOR340_66.G</t>
  </si>
  <si>
    <t>CL_2457_PM145_32.G</t>
  </si>
  <si>
    <t>CL_2457_OAKMOR340_66.A</t>
  </si>
  <si>
    <t>CL_54979_OAKMOR204_37.G</t>
  </si>
  <si>
    <t>CL_2457_PM145_32.A</t>
  </si>
  <si>
    <t>locus_1378_30.A</t>
  </si>
  <si>
    <t>locus_20180_49.G</t>
  </si>
  <si>
    <t>locus_13856_44.T</t>
  </si>
  <si>
    <t>newl_17339_OAKMOR532_35.C</t>
  </si>
  <si>
    <t>CL_42027_OAKMOR383_49.T</t>
  </si>
  <si>
    <t>CL_35240_OAKMOR383_32.C</t>
  </si>
  <si>
    <t>CL_48165_OAKMOR383_56.C</t>
  </si>
  <si>
    <t>locus_12538_49.G</t>
  </si>
  <si>
    <t>locus_29214_32.C</t>
  </si>
  <si>
    <t>locus_10104_41.T</t>
  </si>
  <si>
    <t>CL_18142_OAKMOR204_42.G</t>
  </si>
  <si>
    <t>newl_20204_OAKMOR532_33.A</t>
  </si>
  <si>
    <t>CL_55087_OAKMOR340_32.T</t>
  </si>
  <si>
    <t>locus_11302_50.C</t>
  </si>
  <si>
    <t>locus_10977_45.G</t>
  </si>
  <si>
    <t>locus_7123_50.C</t>
  </si>
  <si>
    <t>locus_28457_43.T</t>
  </si>
  <si>
    <t>CL_49943_OAKMOR249_41.A</t>
  </si>
  <si>
    <t>locus_3999_44.C</t>
  </si>
  <si>
    <t>locus_8617_30.G</t>
  </si>
  <si>
    <t>locus_31722_39.C</t>
  </si>
  <si>
    <t>locus_8226_51.C</t>
  </si>
  <si>
    <t>locus_26885_29.C</t>
  </si>
  <si>
    <t>locus_27743_25.T</t>
  </si>
  <si>
    <t>locus_30948_43.G</t>
  </si>
  <si>
    <t>newl_21880_OAKMOR575_27.G</t>
  </si>
  <si>
    <t>locus_25236_45.G</t>
  </si>
  <si>
    <t>locus_30512_25.T</t>
  </si>
  <si>
    <t>CL_45_OAKMOR340_63.C</t>
  </si>
  <si>
    <t>locus_7834_43.G</t>
  </si>
  <si>
    <t>CL_12923_OAKMOR340_48.A</t>
  </si>
  <si>
    <t>locus_17927_52.A</t>
  </si>
  <si>
    <t>locus_26761_43.A</t>
  </si>
  <si>
    <t>locus_461_36.T</t>
  </si>
  <si>
    <t>CL_31994_OAKMOR249_43.T</t>
  </si>
  <si>
    <t>CL_11069_OAKMOR340_58.A</t>
  </si>
  <si>
    <t>locus_2085_53.C</t>
  </si>
  <si>
    <t>locus_8104_38.T</t>
  </si>
  <si>
    <t>newl_15918_PM11_41.C</t>
  </si>
  <si>
    <t>CL_6426_OAKMOR340_61.A</t>
  </si>
  <si>
    <t>newl_25158_OAKMOR249_45.G</t>
  </si>
  <si>
    <t>CL_49075_OAKMOR340_43.G</t>
  </si>
  <si>
    <t>newl_16979_OAKMOR529_31.A</t>
  </si>
  <si>
    <t>locus_24383_42.T</t>
  </si>
  <si>
    <t>locus_4850_29.G</t>
  </si>
  <si>
    <t>locus_821_26.T</t>
  </si>
  <si>
    <t>locus_17368_30.A</t>
  </si>
  <si>
    <t>locus_14289_31.C</t>
  </si>
  <si>
    <t>newl_28982_OAKMOR346_61.G</t>
  </si>
  <si>
    <t>locus_3962_56.G</t>
  </si>
  <si>
    <t>CL_24297_OAKMOR383_67.T</t>
  </si>
  <si>
    <t>newl_23554_OAKMOR529_43.C</t>
  </si>
  <si>
    <t>locusCode</t>
  </si>
  <si>
    <t>code</t>
  </si>
  <si>
    <t>CODE_23554</t>
  </si>
  <si>
    <t>CODE_28982</t>
  </si>
  <si>
    <t>CODE_24297</t>
  </si>
  <si>
    <t>CODE_3962_</t>
  </si>
  <si>
    <t>CODE_20180</t>
  </si>
  <si>
    <t>CODE_14289</t>
  </si>
  <si>
    <t>CODE_17368</t>
  </si>
  <si>
    <t>CODE_24383</t>
  </si>
  <si>
    <t>CODE_821_2</t>
  </si>
  <si>
    <t>CODE_4850_</t>
  </si>
  <si>
    <t>CODE_13856</t>
  </si>
  <si>
    <t>CODE_15918</t>
  </si>
  <si>
    <t>CODE_16979</t>
  </si>
  <si>
    <t>CODE_49075</t>
  </si>
  <si>
    <t>CODE_25158</t>
  </si>
  <si>
    <t>CODE_6426_</t>
  </si>
  <si>
    <t>CODE_8104_</t>
  </si>
  <si>
    <t>CODE_2085_</t>
  </si>
  <si>
    <t>CODE_31994</t>
  </si>
  <si>
    <t>CODE_11069</t>
  </si>
  <si>
    <t>CODE_461_3</t>
  </si>
  <si>
    <t>CODE_26761</t>
  </si>
  <si>
    <t>CODE_17927</t>
  </si>
  <si>
    <t>CODE_45_OA</t>
  </si>
  <si>
    <t>CODE_25236</t>
  </si>
  <si>
    <t>CODE_12923</t>
  </si>
  <si>
    <t>CODE_7834_</t>
  </si>
  <si>
    <t>CODE_30512</t>
  </si>
  <si>
    <t>CODE_1378_</t>
  </si>
  <si>
    <t>CODE_31722</t>
  </si>
  <si>
    <t>CODE_8226_</t>
  </si>
  <si>
    <t>CODE_26885</t>
  </si>
  <si>
    <t>CODE_27743</t>
  </si>
  <si>
    <t>CODE_30948</t>
  </si>
  <si>
    <t>CODE_21880</t>
  </si>
  <si>
    <t>CODE_3999_</t>
  </si>
  <si>
    <t>CODE_11302</t>
  </si>
  <si>
    <t>CODE_8617_</t>
  </si>
  <si>
    <t>CODE_49943</t>
  </si>
  <si>
    <t>CODE_28457</t>
  </si>
  <si>
    <t>CODE_7123_</t>
  </si>
  <si>
    <t>CODE_55087</t>
  </si>
  <si>
    <t>CODE_54979</t>
  </si>
  <si>
    <t>CODE_20204</t>
  </si>
  <si>
    <t>CODE_18142</t>
  </si>
  <si>
    <t>CODE_42027</t>
  </si>
  <si>
    <t>CODE_17339</t>
  </si>
  <si>
    <t>CODE_10104</t>
  </si>
  <si>
    <t>CODE_48165</t>
  </si>
  <si>
    <t>CODE_12538</t>
  </si>
  <si>
    <t>CODE_29214</t>
  </si>
  <si>
    <t>CODE_35240</t>
  </si>
  <si>
    <t>CODE_10977</t>
  </si>
  <si>
    <t>CODE_11631</t>
  </si>
  <si>
    <t>CODE_4492_</t>
  </si>
  <si>
    <t>CODE_23517</t>
  </si>
  <si>
    <t>CODE_3169_</t>
  </si>
  <si>
    <t>CODE_9121_</t>
  </si>
  <si>
    <t>CODE_8059_</t>
  </si>
  <si>
    <t>CODE_8717_</t>
  </si>
  <si>
    <t>CODE_5882_</t>
  </si>
  <si>
    <t>CODE_5229_</t>
  </si>
  <si>
    <t>CODE_27648</t>
  </si>
  <si>
    <t>CODE_5482_</t>
  </si>
  <si>
    <t>CODE_27412</t>
  </si>
  <si>
    <t>CODE_5422_</t>
  </si>
  <si>
    <t>CODE_20667</t>
  </si>
  <si>
    <t>CODE_9837_</t>
  </si>
  <si>
    <t>CODE_792_5</t>
  </si>
  <si>
    <t>CODE_10802</t>
  </si>
  <si>
    <t>distFrom1</t>
  </si>
  <si>
    <t>Q. macrocarpa</t>
  </si>
  <si>
    <t>excluded</t>
  </si>
  <si>
    <t>almost no variation</t>
  </si>
  <si>
    <t>Q. stellata</t>
  </si>
  <si>
    <t>Q. montana</t>
  </si>
  <si>
    <t>diganostic of…</t>
  </si>
  <si>
    <t>species</t>
  </si>
  <si>
    <t>sequence</t>
  </si>
  <si>
    <t>Q. alba</t>
  </si>
  <si>
    <t>TGGCATCACTTGAACCCAAAAATGGATTATGRTAATAGAAATTTTCTTCCAATTTTTATCCTTTTAAAAAGCATCATTTTTT</t>
  </si>
  <si>
    <t>ATGTTACTTGTGCCAACCCCACATCYAACAATTCCATCAACTCAAATTCAGTTAAAGATAATGCATCCTGAAAGCAAACAAC</t>
  </si>
  <si>
    <t>CATTGCCAAAAGGAGGTGCAGCAAAAATGACATCTCGAAGTGGARGCTCAGCAAAACAGCTTTTTCCTGTATCTTCGAATTGC</t>
  </si>
  <si>
    <t>Q. alba/ Q.michauxii</t>
  </si>
  <si>
    <t>TTAAGCCAGTCCCATCATTCAAGGCCGATGTKTATGCACTTGGGGTGATTCTAATGGAATTGTTAACCAGGAGAAGTGCGGGTGAC</t>
  </si>
  <si>
    <t>Q. alba/Q. montana</t>
  </si>
  <si>
    <t>GAATATGCGGATGTTGTGTTTCCAAGYTACTTCTCACCATTCCTGCATAATTTCTACTGCTACTGGAATCCTCTTCATTCTGATAT</t>
  </si>
  <si>
    <t>Q. austrina</t>
  </si>
  <si>
    <t>CAAATTAACAAAAGGGTATAAAAGACAGTTTTCAGTGTCTCTCTCTATTGACAYTCAATAGCACATTCTTGGCAGAGCTTAGA</t>
  </si>
  <si>
    <t>ATGGGATCCTTTTGGGAGGCATTCTGGTCATGTATGAGTTCCATAATTTTCTGAGACMTATTCTTCTCCTTTTGTACTCTTTTT</t>
  </si>
  <si>
    <t>CTAGAGAATATCTTTTGATTTTTAGTTTAGAAGGGAAGCTAARGATTTRAAGGATGGCGGCTACCCTATGAATACTTTCAAGAAG</t>
  </si>
  <si>
    <t>CAAGCTTTTAACCCAAGGATGCCCCAGTCTGTGGGTCAAYCTTCAAGCCCTATTCCACCATCTTCGCACCCCTCGCGGACCCA</t>
  </si>
  <si>
    <t>TAGAAGGCATAGCTTGCACTATTAAATCATCGATTTGATGTATRAAGGGGTTAAACAAAAATGAAAGATTTTATGCATACCTTGT</t>
  </si>
  <si>
    <t>Q. bicolor</t>
  </si>
  <si>
    <t>AGAAAGCAGAAAATGAATAGTTAAAGCTGAAGTCAGGGTGAWGCCCTTTTTTGTTAAATTATTGGATAATTGGAAGATTGGTTTC</t>
  </si>
  <si>
    <t>CGTAATTTTGAAGTTACAACACATCATGGCCTGCATTGGACRCAATCATCTGGTTGCTCAAATTTGGTCCAGTATAAT</t>
  </si>
  <si>
    <t>GTTTATCATTCCCCCATCTGGCCACAATTAATAGAYGGAGTTATTCAAATGTTTAACCTATTCTTCATACCTAGACAAACAAGAC</t>
  </si>
  <si>
    <t>CAATGTTGGCAAAGTATTCTGATCCATTRGTATATACAGGACCTATACGGGTGAGAACAGGCCATGAGATCTTGCGTATTTCTTC</t>
  </si>
  <si>
    <t>ACTTTGATATGATGATCCAGATAGAATGCRGTAGAACAAGTTAATATTTTCAGAACCGCATCTGGAATCATCTCACCATTTACAA</t>
  </si>
  <si>
    <t>Q. chapmanii</t>
  </si>
  <si>
    <t>AATCGCAGATGGGCTTGGCGGCTTTSAATGACGGTGTCCAATTTGGCCCAAGTTATTTGGGTCATCTTATTCACCGGATTTAGG</t>
  </si>
  <si>
    <t>Q. lyrata</t>
  </si>
  <si>
    <t>GAAAGGAGTTCCATTAGGCATGTCTTTCCCCTGTYGCCTCTTCTTCCCTATCCCTAGCACCTGCTGAAGACATGCAGCAACCATA</t>
  </si>
  <si>
    <t>AAGCCAATTTTTATAGCATAAAGATAACTGAGGACAGAATCAAAACCAYTTCAAGTAAGATGACATATTATAAGAGATATAA</t>
  </si>
  <si>
    <t>AGCCTTGGAGGATCTTGATTCCTTACTTCTAAATGCTTCAAGAAATGATCCAGGARCCTCAGTTGAATCAATGAAAGGAAAGATC</t>
  </si>
  <si>
    <t>Q. lyrata/bicolor</t>
  </si>
  <si>
    <t>TTATCAACCCAAGAACAACAATCCTTGAAKAGGAAAAAATAGTTTTACTTTTATTTAATCGCTAATTCAATAATGAAACCTGCA</t>
  </si>
  <si>
    <t>CACCAGTCTTTCCTCTTGTTGTTGGGGTTTCAGTGGTTGCCTTGKTTATCAGTATGCCAAGGTAATTGTAATATTATTTTCCCTA</t>
  </si>
  <si>
    <t>TAGTTTTTTCTGCATAATGTTTTTGTTCTATAACCTTTATAAAYCCGTGTGTTGTGATTAATATATGAGATATATTAATTGTTCC</t>
  </si>
  <si>
    <t>AATTACCACAAATTTGAAGATATAAGGTCCCTTCTCTTTAACTATTTTCYGCCCATGGGTCTCATACACCCTCTTCGGATCTTTA</t>
  </si>
  <si>
    <t>GCTTTTGTTGGTTCAACATACATTTGTGTACCTTTWTTGTTTTGAATTAAAGTAGTNTTTGACATGGACAGGATTACAGCCTTTAG</t>
  </si>
  <si>
    <t>Q. michauxii</t>
  </si>
  <si>
    <t>CACATGGACAATTTTAAGGCCCAATGCATCAAGCTGAGCACGRAACTGAGAAAGATCAGTTGGCTTTCCTTGCTTTTTGACC</t>
  </si>
  <si>
    <t>GTCGGGTCCGGGCATAAAGAAACCCGACCCATTGCCATTCCTAAGYCTAGGAATCAACTACTCCAACAAACAATTGGGGGTAA</t>
  </si>
  <si>
    <t>CATAAAGTCTTTGCGAAGAATATGCCGCACACCATGCAATGCAGATGCTACRGCATATGCATACCTTAATTTGACAAAGAAATG</t>
  </si>
  <si>
    <t>TTGTACATTGCCTTGTTTCAGGTTGTTGATAAACCGTTTGAAAGTCGTMTTTATTGACTTCTCGACACCTATCATAAAATCAT</t>
  </si>
  <si>
    <t>GAACACCATCTTCTTCAGGTACAAAATTTGAGTCCAAMTTACATTAGTTCCATACTGGAATAAAAATTGGTCCATTCTCATAATA</t>
  </si>
  <si>
    <t>TAAAATTTTCTGCATATTTATGTTTTAATCGTCGTTTACGATGTGRATATGTTTAGAGATTCGTGGCATTTGTTTTAAATGGGAC</t>
  </si>
  <si>
    <t>CAGAAAGTACATAAGACTTGTTAAATGTAATAAACTACAAAGTCAAAAGSTTGCCCCAAGAATGCATGTTGCAAGAAAGAATACC</t>
  </si>
  <si>
    <t>AACTTTTCAAGATGGTTTGTGAACATAATGAAACCGACCTAGAYATAAAAATACCTACAGTAATGCTCCCACAAGATGCTGGT</t>
  </si>
  <si>
    <t>TGCCCTTTCCTTCATTCTCTCAGCYTTTTCTACTTCTTCTCTAGCTCTCTCCCACATGTGCCTTGCACGTGCGAACTCAGAC</t>
  </si>
  <si>
    <t>ATCTAAGTCAAGAAACTCAAAGCTATGATTATGACATCCATCTTCCCACTGTYTACTTAACATGCAGCTCCAGGCCTAGTAAA</t>
  </si>
  <si>
    <t>TGTTGGGACATCCACGGGAGAAGAATAGGATGAAGAATATTARTGGGAAGAGTTCAGGTAATTCACCTCAAAAGAGTCAGCAAGG</t>
  </si>
  <si>
    <t>CCTGGCTATCATCTAAAACGGGTTGGACYTCATTCCTTTTCTTGTCAGAAGCTTGGTCAAATTTCTGTACACATATATTCTG</t>
  </si>
  <si>
    <t>TCTAAGGAATCGCAAGTACTTCCTWGATTTTCCCTACACATGAAATACCAAAATCATAAGTAAATTCCTGTTGAAGACTAATC</t>
  </si>
  <si>
    <t>ACTGGACTGGCTGCACCATAAATTTCRTCATAATAGCATCGAGCCTTTCAAGGATTTTACAATTGGTATTCAAACTGTCCTCA</t>
  </si>
  <si>
    <t>AACATATATAATAGTATAATACAATCATTCTGCGTTATTTCTWTTTATTTTGCCTGGCTATGCCTAGAAAATAATCCAGGAGC</t>
  </si>
  <si>
    <t>CATCAGCTTCTATTATCTATACACCATTCATTGYATTGTCAGGATGGCCTGTGTTGCCATCTTCCAGATTCTTGCCGTTGAC</t>
  </si>
  <si>
    <t>Q. muehlenbergii_prinoides</t>
  </si>
  <si>
    <t>AATTCTCTTTTCCTCTGGTTGCTTTTTGCCCTTTTGRTTTCCTTTTCCTTTCCCCCTTAGATTCGAAGAAAAATCACTGTTTAGTT</t>
  </si>
  <si>
    <t>CTGTTCTGTAAATGTTATGTGGTTGACTTGAARGATGAAAATTCTTGTAAATGCATGTATNATACAGGATTAATAATATGCCTT</t>
  </si>
  <si>
    <t>TACAAGATCACATATTCATTTCAAATGAATNATAAAGAACATNYTAAACTATTCAACAGTAGCAGCTCTCATGATTCAAAGAAACC</t>
  </si>
  <si>
    <t>ATTCAGGTTCTTTGCCTTCTCTATTGCATCATCTATCCCAGGGAASGTTTTAGATCCATAGTCATCGTGCTTTGAGGGCCCATA</t>
  </si>
  <si>
    <t>TCAGGCCTTATGATGGTAATTATTGTATGAAYTGTCCACCGTTGTGTTTACCATTTTGTTATCTTTTATAAATGAAACATTAGC</t>
  </si>
  <si>
    <t>TTGCTTATATCATCAGGAATATGGCCAACAAGGTGGAGATTGTGCAAATCYAGAATGAGAAGCAGCTCTATGCTTCCCAACTCCTT</t>
  </si>
  <si>
    <t>CGAGTNATAGCTTCGCTAATAGAACATATGGCNTYATCTTGCCAGCAAACCTTTTNAGCAAGAAATGTCCTAAGGGATTTAGGAT</t>
  </si>
  <si>
    <t>AAGGAGATGAACATTCATACTGCATCTTCAGTTGTTCTTGYAGTTGACTTTGCTCTAGTCTATATGACATGTCATGATTTTCCTG</t>
  </si>
  <si>
    <t>Q. oglethorpensis</t>
  </si>
  <si>
    <t>AAATTTATTAGCTTCTGCAATCACGAAACGACTGATKCCCAAGTAAAAGCTCAGGTTGGAAAGAGATGAGAAGTAGGAATTGG</t>
  </si>
  <si>
    <t>AACAAAAGTTGAAGACGGGTAGAGTGCAGCACAATAAATTTCTTGCTTRTCTTTATCAAGTAATGACAGTGGAATTACAAGT</t>
  </si>
  <si>
    <t>CCTTGGTACGTTTTTGAAAATTAAATTATCCAGTGGACCTAARCGAGCTTAGTCTGTCTGCCAATCATGGCATCATAGACACTA</t>
  </si>
  <si>
    <t>TCCCTTCAGTGCAATTTTGATTCAATAACTGCAACAAATTAGTAATCTTATARTAATTGGCTAGAATGCATGTCAATCAGTGGGT</t>
  </si>
  <si>
    <t>TAATAGCTCAATATTGTGGACAAGCAGCGTACCTCAGGAAATTCCCAGAGAAYGTGTCTAATACGTTCTACGACTCCATACCAGG</t>
  </si>
  <si>
    <t>TCGGAACAATAGGCAAAGTGGGCAAGAATTTGGCAAYAAAAGAGAGAACCTCAGGTATTGGCCATTTGGGTCTCACAATATCAGA</t>
  </si>
  <si>
    <t>TGAGCCACTTAAAAATGGGGACCAATGAGGGAGTGAGGAAAAATAGAGCACTGCTRGTTTGGATTTCGATTCTAAGGGCTAAGGC</t>
  </si>
  <si>
    <t>AACCAGGTAACATTAACAAATTAAGGTTCTGTTGCTGCAATGTAAATATGTMATTTTTGAATGTACAGGTAGTGAAACAGTGCC</t>
  </si>
  <si>
    <t>TGTTGCATCCCAAATGTCCAACTAGCTANATGCCCATGCTTATCTATGAGAAGAMCTGAGCTATCAAACTCAGGCCTCTTCTCA</t>
  </si>
  <si>
    <t>AACCAGCGGGTCGAATTTCCAATAAAGTCCAACTTGTAAGGCTTATCTGCCSTGGTCAGACCTAGACTGACCCATATTTCTGT</t>
  </si>
  <si>
    <t>ACGAAGTTTGCAAGGCGTGGCTACWAGGGAAGCTCCCAAGGGCCATGATGATTTGTTTACACCAAACCAAGAACATGAAGAGG</t>
  </si>
  <si>
    <t>AATCTTTCTTACTGACATTGACATATCTGTTATCARTTTCATCAGACTTGNCTCCAAACTTCTCCTGTAACTGGTTTTTACCAT</t>
  </si>
  <si>
    <t>GATTGATGGTTTCATGTGACCCAAAGTAAMAAACTGCCCTTAGCCCCACCATATGATGTGGGTCATCAACTTGTGAACTTGTGT</t>
  </si>
  <si>
    <t>GCTGAGTTGCTTCTAAAACTTCCTCCAGCTCACCTAGRAACATAACCTCCTTAGAACTATTCGTAATTGGCCAATATTTTAGTAAA</t>
  </si>
  <si>
    <t>TAGCTTCACATAGCAAGAGTCTGCTCGTTTGCTCAGCTGAACCAACGACCTGATCRAGGTTTCAATATAACAAGGTTAATTCAGAA</t>
  </si>
  <si>
    <t>ATTTGTCCTCGTGGGTAAAGCTTCGGAACAYGCTCACTATAGAAAAATCTTTACCTTATTTGGGACCCCCATCTTCCATGTACG</t>
  </si>
  <si>
    <t>CAAGTCACATTGCTAAAGTTGAGGATGATTTCCATGAAATGCAAGANCTGANRGTTCGTGCAGAAGCTGCTGACGTTGCAAAATCT</t>
  </si>
  <si>
    <t>CAACTGATACGTGGTCAGATTGGCATAATACNTCTGTGCCACCGTCAAGTACGTATCSCCTGAATGAACCGTGTACTCAAACATGT</t>
  </si>
  <si>
    <t>GTTGATACTTATCTGAGTGCAAGAGGGNCCCAACCATGANYTTGTTGTTTCTGGCATCAAATTTGTCTATGTAATCATTGATTTTT</t>
  </si>
  <si>
    <t>CGACCAAGCTACAATGCTTCAGGGTAKTCTCTCTCCTGCTATACTAATGTTGCACTTCCTGTCCTTGCAATTCGTGTTAAATGTTC</t>
  </si>
  <si>
    <t>ATGAGGTACCCGATTATACCACGACNACAATTCAAGGGACCAAGGTGAAGATATTTGATTAYGATGAAGAGGTGGAGATAGTGTTT</t>
  </si>
  <si>
    <t>TTTTGGGGGTCAAAGAGTTCATAGTCCTACTCCACYATGCAGTGTAGACTGTAGGGTGGGGTGAAGGGGTTGGAAATATGCACAT</t>
  </si>
  <si>
    <t>GAGAGCAGAATCTGGTTCAATGGGTAAGAGACTGCCACCTTARTTTCATATTTCATGTACTGATGTTGATAGGGGTTCCCGGCCTT</t>
  </si>
  <si>
    <t>ATCAAGGAGGGCTGCTTTCTTTGTGTRGGACGGCCTGTTGGGGAGAGATCTTGAMCAATGAAAATCTTCAAAAAAAGAGGTATC</t>
  </si>
  <si>
    <t>ATCAACGCCATCATTCCTTTCTGCKRGTAGRGTATTACCATGYTTTTTGTGCCACACAAGGATCCGCTTTCTTGCAATATCACA</t>
  </si>
  <si>
    <t>ACAACCCATTCATCCTGCAATAAAACGTACARTTAAYATCATTCAATTTACYRTCTGTCTTCAATTAATTAGTTAAGAGGTAT</t>
  </si>
  <si>
    <t>CTACAGTAGAGGCTATTTTAGTGCCAAGCARATAGACCTTATTAAAGTCTCACTAATGGAAGCAACACCCCCTCGACCCTAGATC</t>
  </si>
  <si>
    <t>TGAGCCTGCTGTGATAGAGATNNNTNCCCCCCCAGAAGCTGTTATTGTGCCAGTTGCACTRCTTGGGGTTTTAGATCACCCAATATA</t>
  </si>
  <si>
    <t>CATCAGCATTTTGGTATCATGGATCAACTCACTCCCAYGACTTAACCCAATTAGGTAGTGCTGCTGAAGTCCAAAGCCGTGAAACC</t>
  </si>
  <si>
    <t>TTTCTGTTTATCTACTTGTCATCTCTTTTATTCTTATTATTTATKATTTAATCTTATAAACACTATCCTAAACAAGAGATGATTC</t>
  </si>
  <si>
    <t>Q. sinuata</t>
  </si>
  <si>
    <t>East Asian white oaks</t>
  </si>
  <si>
    <t>European white oaks</t>
  </si>
  <si>
    <t>Clade 1</t>
  </si>
  <si>
    <r>
      <t>CAATATCCTCTGCACGCTTCCTCGCCNCTTCAGCTTTTCTGGCTGACTCATCAGCATCCT</t>
    </r>
    <r>
      <rPr>
        <b/>
        <sz val="12"/>
        <color theme="1"/>
        <rFont val="Courier"/>
        <family val="3"/>
      </rPr>
      <t>R</t>
    </r>
    <r>
      <rPr>
        <sz val="12"/>
        <color theme="1"/>
        <rFont val="Courier"/>
        <family val="3"/>
      </rPr>
      <t>CATTAAAGTACATATGTATTAAGAA</t>
    </r>
  </si>
  <si>
    <r>
      <t>CAATATCCTCTGCACGCTTCCTCGCC</t>
    </r>
    <r>
      <rPr>
        <b/>
        <sz val="12"/>
        <color theme="1"/>
        <rFont val="Courier"/>
        <family val="3"/>
      </rPr>
      <t>R</t>
    </r>
    <r>
      <rPr>
        <sz val="12"/>
        <color theme="1"/>
        <rFont val="Courier"/>
        <family val="3"/>
      </rPr>
      <t>CTTCGGCTTTTCTGGCTGACTCATCAGCATCCTNCATTAAAGTACATATGTATTAAGAA</t>
    </r>
  </si>
  <si>
    <t>decisiveness</t>
  </si>
  <si>
    <t>Summed proportions (decisiveness)</t>
  </si>
  <si>
    <t>query (locus)</t>
  </si>
  <si>
    <t>same locus</t>
  </si>
  <si>
    <t>CODE_2457_66</t>
  </si>
  <si>
    <t>CODE_2457_32</t>
  </si>
  <si>
    <t>***</t>
  </si>
  <si>
    <t>**</t>
  </si>
  <si>
    <t>decisiveness (coded)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</si>
  <si>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</si>
  <si>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</si>
  <si>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</si>
  <si>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</si>
  <si>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</si>
  <si>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</si>
  <si>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</si>
  <si>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</si>
  <si>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</si>
  <si>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</si>
  <si>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</si>
  <si>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</si>
  <si>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LG</t>
  </si>
  <si>
    <t>little variation</t>
  </si>
  <si>
    <t>Start (bp)</t>
  </si>
  <si>
    <t>Decisiveness</t>
  </si>
  <si>
    <t>Dist. (bp)</t>
  </si>
  <si>
    <t>Query (locus)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</si>
</sst>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ourier"/>
      <family val="3"/>
    </font>
    <font>
      <sz val="12"/>
      <color theme="1"/>
      <name val="Courier"/>
      <family val="3"/>
    </font>
    <font>
      <b/>
      <sz val="12"/>
      <color theme="1"/>
      <name val="Courier"/>
      <family val="3"/>
    </font>
    <font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0">
    <xf numFmtId="0" fontId="0" fillId="0" borderId="0" xfId="0"/>
    <xf numFmtId="0" fontId="0" fillId="33" borderId="0" xfId="0" applyFill="1"/>
    <xf numFmtId="11" fontId="0" fillId="33" borderId="0" xfId="0" applyNumberFormat="1" applyFill="1"/>
    <xf numFmtId="0" fontId="0" fillId="34" borderId="0" xfId="0" applyFill="1"/>
    <xf numFmtId="11" fontId="0" fillId="34" borderId="0" xfId="0" applyNumberFormat="1" applyFill="1"/>
    <xf numFmtId="3" fontId="0" fillId="0" borderId="0" xfId="0" applyNumberFormat="1"/>
    <xf numFmtId="3" fontId="0" fillId="33" borderId="0" xfId="0" applyNumberFormat="1" applyFill="1"/>
    <xf numFmtId="3" fontId="0" fillId="34" borderId="0" xfId="0" applyNumberFormat="1" applyFill="1"/>
    <xf numFmtId="164" fontId="18" fillId="0" borderId="0" xfId="0" applyNumberFormat="1" applyFont="1" applyBorder="1" applyAlignment="1">
      <alignment horizontal="center"/>
    </xf>
    <xf numFmtId="164" fontId="16" fillId="0" borderId="0" xfId="0" applyNumberFormat="1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1" fontId="0" fillId="0" borderId="10" xfId="0" applyNumberFormat="1" applyBorder="1" applyAlignment="1">
      <alignment horizontal="right"/>
    </xf>
    <xf numFmtId="1" fontId="0" fillId="0" borderId="10" xfId="0" applyNumberFormat="1" applyBorder="1" applyAlignment="1">
      <alignment horizontal="center"/>
    </xf>
    <xf numFmtId="1" fontId="0" fillId="0" borderId="0" xfId="0" applyNumberFormat="1" applyBorder="1"/>
    <xf numFmtId="0" fontId="0" fillId="0" borderId="0" xfId="0" applyAlignment="1">
      <alignment horizontal="right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35" borderId="0" xfId="0" applyFill="1"/>
    <xf numFmtId="11" fontId="0" fillId="35" borderId="0" xfId="0" applyNumberFormat="1" applyFill="1"/>
    <xf numFmtId="3" fontId="0" fillId="35" borderId="0" xfId="0" applyNumberFormat="1" applyFill="1"/>
    <xf numFmtId="0" fontId="19" fillId="0" borderId="0" xfId="0" applyFont="1"/>
    <xf numFmtId="0" fontId="19" fillId="0" borderId="0" xfId="0" applyFont="1" applyAlignment="1">
      <alignment horizontal="center"/>
    </xf>
    <xf numFmtId="3" fontId="19" fillId="0" borderId="0" xfId="0" applyNumberFormat="1" applyFont="1"/>
    <xf numFmtId="164" fontId="19" fillId="0" borderId="0" xfId="0" applyNumberFormat="1" applyFont="1" applyAlignment="1">
      <alignment horizontal="left"/>
    </xf>
    <xf numFmtId="164" fontId="0" fillId="33" borderId="0" xfId="0" applyNumberFormat="1" applyFill="1" applyAlignment="1">
      <alignment horizontal="center"/>
    </xf>
    <xf numFmtId="164" fontId="0" fillId="35" borderId="0" xfId="0" applyNumberFormat="1" applyFill="1" applyAlignment="1">
      <alignment horizontal="center"/>
    </xf>
    <xf numFmtId="0" fontId="0" fillId="0" borderId="0" xfId="0" applyAlignment="1"/>
    <xf numFmtId="0" fontId="20" fillId="0" borderId="0" xfId="0" applyFont="1"/>
    <xf numFmtId="0" fontId="21" fillId="0" borderId="0" xfId="0" applyFont="1"/>
    <xf numFmtId="0" fontId="21" fillId="0" borderId="0" xfId="0" applyFont="1" applyAlignment="1"/>
    <xf numFmtId="3" fontId="19" fillId="0" borderId="0" xfId="0" applyNumberFormat="1" applyFont="1" applyAlignment="1">
      <alignment horizontal="right"/>
    </xf>
    <xf numFmtId="3" fontId="0" fillId="33" borderId="0" xfId="0" applyNumberFormat="1" applyFill="1" applyAlignment="1">
      <alignment horizontal="right"/>
    </xf>
    <xf numFmtId="3" fontId="0" fillId="34" borderId="0" xfId="0" applyNumberFormat="1" applyFill="1" applyAlignment="1">
      <alignment horizontal="right"/>
    </xf>
    <xf numFmtId="3" fontId="23" fillId="3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Fill="1"/>
    <xf numFmtId="3" fontId="0" fillId="0" borderId="0" xfId="0" applyNumberFormat="1" applyFill="1"/>
    <xf numFmtId="11" fontId="0" fillId="0" borderId="0" xfId="0" applyNumberFormat="1" applyFill="1"/>
    <xf numFmtId="164" fontId="0" fillId="0" borderId="0" xfId="0" applyNumberFormat="1" applyFill="1" applyAlignment="1">
      <alignment horizontal="center"/>
    </xf>
    <xf numFmtId="16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0" fillId="33" borderId="0" xfId="0" applyFill="1" applyAlignment="1">
      <alignment horizontal="left"/>
    </xf>
    <xf numFmtId="0" fontId="0" fillId="34" borderId="0" xfId="0" applyFill="1" applyAlignment="1">
      <alignment horizontal="left"/>
    </xf>
    <xf numFmtId="0" fontId="0" fillId="0" borderId="0" xfId="0" applyAlignment="1">
      <alignment horizontal="left"/>
    </xf>
    <xf numFmtId="3" fontId="0" fillId="33" borderId="0" xfId="0" applyNumberFormat="1" applyFill="1" applyAlignment="1">
      <alignment horizontal="center"/>
    </xf>
    <xf numFmtId="3" fontId="0" fillId="34" borderId="0" xfId="0" applyNumberFormat="1" applyFill="1" applyAlignment="1">
      <alignment horizontal="center"/>
    </xf>
    <xf numFmtId="3" fontId="23" fillId="34" borderId="0" xfId="0" applyNumberFormat="1" applyFont="1" applyFill="1" applyAlignment="1">
      <alignment horizontal="center"/>
    </xf>
    <xf numFmtId="11" fontId="19" fillId="0" borderId="0" xfId="0" applyNumberFormat="1" applyFont="1" applyAlignment="1">
      <alignment horizontal="left"/>
    </xf>
    <xf numFmtId="11" fontId="0" fillId="33" borderId="0" xfId="0" applyNumberFormat="1" applyFill="1" applyAlignment="1">
      <alignment horizontal="left"/>
    </xf>
    <xf numFmtId="11" fontId="0" fillId="34" borderId="0" xfId="0" applyNumberFormat="1" applyFill="1" applyAlignment="1">
      <alignment horizontal="left"/>
    </xf>
    <xf numFmtId="11" fontId="0" fillId="0" borderId="0" xfId="0" applyNumberFormat="1" applyAlignment="1">
      <alignment horizontal="left"/>
    </xf>
    <xf numFmtId="0" fontId="24" fillId="0" borderId="0" xfId="0" applyFont="1" applyAlignment="1">
      <alignment horizontal="left"/>
    </xf>
    <xf numFmtId="0" fontId="0" fillId="33" borderId="0" xfId="0" quotePrefix="1" applyFill="1" applyAlignment="1">
      <alignment horizontal="left"/>
    </xf>
    <xf numFmtId="0" fontId="0" fillId="34" borderId="0" xfId="0" quotePrefix="1" applyFill="1" applyAlignment="1">
      <alignment horizontal="left"/>
    </xf>
    <xf numFmtId="11" fontId="0" fillId="33" borderId="0" xfId="0" applyNumberFormat="1" applyFont="1" applyFill="1" applyAlignment="1">
      <alignment horizontal="left"/>
    </xf>
    <xf numFmtId="11" fontId="0" fillId="34" borderId="0" xfId="0" applyNumberFormat="1" applyFont="1" applyFill="1" applyAlignment="1">
      <alignment horizontal="left"/>
    </xf>
    <xf numFmtId="11" fontId="0" fillId="0" borderId="0" xfId="0" applyNumberFormat="1" applyFon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1"/>
  <sheetViews>
    <sheetView tabSelected="1" topLeftCell="A37" zoomScale="115" zoomScaleNormal="115" workbookViewId="0">
      <selection activeCell="S54" sqref="S54"/>
    </sheetView>
  </sheetViews>
  <sheetFormatPr defaultRowHeight="14.25" x14ac:dyDescent="0.45"/>
  <cols>
    <col min="1" max="1" width="23.1328125" bestFit="1" customWidth="1"/>
    <col min="2" max="2" width="11.265625" bestFit="1" customWidth="1"/>
    <col min="3" max="3" width="19.06640625" bestFit="1" customWidth="1"/>
    <col min="4" max="4" width="5.796875" bestFit="1" customWidth="1"/>
    <col min="5" max="5" width="5.73046875" bestFit="1" customWidth="1"/>
    <col min="6" max="6" width="8.3984375" bestFit="1" customWidth="1"/>
    <col min="7" max="7" width="7.53125" bestFit="1" customWidth="1"/>
    <col min="8" max="8" width="5.3984375" bestFit="1" customWidth="1"/>
    <col min="9" max="9" width="4.6640625" bestFit="1" customWidth="1"/>
    <col min="10" max="11" width="9.6640625" style="5" bestFit="1" customWidth="1"/>
    <col min="12" max="12" width="7.73046875" bestFit="1" customWidth="1"/>
    <col min="13" max="13" width="7.33203125" bestFit="1" customWidth="1"/>
    <col min="14" max="14" width="10.1328125" style="37" bestFit="1" customWidth="1"/>
    <col min="15" max="15" width="10.9296875" style="17" bestFit="1" customWidth="1"/>
  </cols>
  <sheetData>
    <row r="1" spans="1:16" s="23" customFormat="1" x14ac:dyDescent="0.45">
      <c r="A1" s="23" t="s">
        <v>411</v>
      </c>
      <c r="B1" s="24" t="s">
        <v>234</v>
      </c>
      <c r="C1" s="23" t="s">
        <v>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5" t="s">
        <v>7</v>
      </c>
      <c r="K1" s="25" t="s">
        <v>8</v>
      </c>
      <c r="L1" s="23" t="s">
        <v>9</v>
      </c>
      <c r="M1" s="23" t="s">
        <v>10</v>
      </c>
      <c r="N1" s="33" t="s">
        <v>87</v>
      </c>
      <c r="O1" s="26" t="s">
        <v>409</v>
      </c>
      <c r="P1" s="26" t="s">
        <v>417</v>
      </c>
    </row>
    <row r="2" spans="1:16" x14ac:dyDescent="0.45">
      <c r="A2" s="1" t="s">
        <v>25</v>
      </c>
      <c r="B2" s="1" t="s">
        <v>288</v>
      </c>
      <c r="C2" s="1" t="s">
        <v>14</v>
      </c>
      <c r="D2" s="1">
        <v>98.8</v>
      </c>
      <c r="E2" s="1">
        <v>83</v>
      </c>
      <c r="F2" s="1">
        <v>1</v>
      </c>
      <c r="G2" s="1">
        <v>0</v>
      </c>
      <c r="H2" s="1">
        <v>1</v>
      </c>
      <c r="I2" s="1">
        <v>83</v>
      </c>
      <c r="J2" s="6">
        <v>13176967</v>
      </c>
      <c r="K2" s="6">
        <v>13177049</v>
      </c>
      <c r="L2" s="2">
        <v>2E-35</v>
      </c>
      <c r="M2" s="1">
        <v>150</v>
      </c>
      <c r="N2" s="34"/>
      <c r="O2" s="17" t="str">
        <f>IFERROR(VLOOKUP(B2,dat.gen.tabProp!B:K,10,FALSE), "--")</f>
        <v>--</v>
      </c>
    </row>
    <row r="3" spans="1:16" x14ac:dyDescent="0.45">
      <c r="A3" s="1" t="s">
        <v>41</v>
      </c>
      <c r="B3" s="1" t="s">
        <v>257</v>
      </c>
      <c r="C3" s="1" t="s">
        <v>14</v>
      </c>
      <c r="D3" s="1">
        <v>97.62</v>
      </c>
      <c r="E3" s="1">
        <v>84</v>
      </c>
      <c r="F3" s="1">
        <v>2</v>
      </c>
      <c r="G3" s="1">
        <v>0</v>
      </c>
      <c r="H3" s="1">
        <v>1</v>
      </c>
      <c r="I3" s="1">
        <v>84</v>
      </c>
      <c r="J3" s="6">
        <v>19221925</v>
      </c>
      <c r="K3" s="6">
        <v>19221842</v>
      </c>
      <c r="L3" s="2">
        <v>3E-34</v>
      </c>
      <c r="M3" s="1">
        <v>147</v>
      </c>
      <c r="N3" s="34">
        <f>J3-K2</f>
        <v>6044876</v>
      </c>
      <c r="O3" s="17">
        <f>IFERROR(VLOOKUP(B3,dat.gen.tabProp!B:K,10,FALSE), "--")</f>
        <v>0.88900000000000001</v>
      </c>
      <c r="P3" t="s">
        <v>148</v>
      </c>
    </row>
    <row r="4" spans="1:16" x14ac:dyDescent="0.45">
      <c r="A4" s="1" t="s">
        <v>52</v>
      </c>
      <c r="B4" s="1" t="s">
        <v>269</v>
      </c>
      <c r="C4" s="1" t="s">
        <v>14</v>
      </c>
      <c r="D4" s="1">
        <v>98.8</v>
      </c>
      <c r="E4" s="1">
        <v>83</v>
      </c>
      <c r="F4" s="1">
        <v>1</v>
      </c>
      <c r="G4" s="1">
        <v>0</v>
      </c>
      <c r="H4" s="1">
        <v>1</v>
      </c>
      <c r="I4" s="1">
        <v>83</v>
      </c>
      <c r="J4" s="6">
        <v>20193070</v>
      </c>
      <c r="K4" s="6">
        <v>20193152</v>
      </c>
      <c r="L4" s="2">
        <v>2E-35</v>
      </c>
      <c r="M4" s="1">
        <v>150</v>
      </c>
      <c r="N4" s="34">
        <f>J4-K3</f>
        <v>971228</v>
      </c>
      <c r="O4" s="17">
        <f>IFERROR(VLOOKUP(B4,dat.gen.tabProp!B:K,10,FALSE), "--")</f>
        <v>1</v>
      </c>
      <c r="P4" t="s">
        <v>415</v>
      </c>
    </row>
    <row r="5" spans="1:16" x14ac:dyDescent="0.45">
      <c r="A5" s="1" t="s">
        <v>13</v>
      </c>
      <c r="B5" s="1" t="s">
        <v>243</v>
      </c>
      <c r="C5" s="1" t="s">
        <v>14</v>
      </c>
      <c r="D5" s="1">
        <v>98.78</v>
      </c>
      <c r="E5" s="1">
        <v>82</v>
      </c>
      <c r="F5" s="1">
        <v>1</v>
      </c>
      <c r="G5" s="1">
        <v>0</v>
      </c>
      <c r="H5" s="1">
        <v>1</v>
      </c>
      <c r="I5" s="1">
        <v>82</v>
      </c>
      <c r="J5" s="6">
        <v>46115014</v>
      </c>
      <c r="K5" s="6">
        <v>46115095</v>
      </c>
      <c r="L5" s="2">
        <v>6.9999999999999999E-35</v>
      </c>
      <c r="M5" s="1">
        <v>148</v>
      </c>
      <c r="N5" s="34">
        <f>J5-K4</f>
        <v>25921862</v>
      </c>
      <c r="O5" s="17">
        <f>IFERROR(VLOOKUP(B5,dat.gen.tabProp!B:K,10,FALSE), "--")</f>
        <v>0.5</v>
      </c>
    </row>
    <row r="6" spans="1:16" x14ac:dyDescent="0.45">
      <c r="A6" s="1" t="s">
        <v>60</v>
      </c>
      <c r="B6" s="1" t="s">
        <v>281</v>
      </c>
      <c r="C6" s="1" t="s">
        <v>14</v>
      </c>
      <c r="D6" s="1">
        <v>92.94</v>
      </c>
      <c r="E6" s="1">
        <v>85</v>
      </c>
      <c r="F6" s="1">
        <v>6</v>
      </c>
      <c r="G6" s="1">
        <v>0</v>
      </c>
      <c r="H6" s="1">
        <v>1</v>
      </c>
      <c r="I6" s="1">
        <v>85</v>
      </c>
      <c r="J6" s="6">
        <v>48520073</v>
      </c>
      <c r="K6" s="6">
        <v>48520157</v>
      </c>
      <c r="L6" s="2">
        <v>8.0000000000000007E-30</v>
      </c>
      <c r="M6" s="1">
        <v>132</v>
      </c>
      <c r="N6" s="34">
        <f>J6-K5</f>
        <v>2404978</v>
      </c>
      <c r="O6" s="17">
        <f>IFERROR(VLOOKUP(B6,dat.gen.tabProp!B:K,10,FALSE), "--")</f>
        <v>1.9410000000000001</v>
      </c>
      <c r="P6" t="s">
        <v>416</v>
      </c>
    </row>
    <row r="7" spans="1:16" x14ac:dyDescent="0.45">
      <c r="A7" s="3" t="s">
        <v>56</v>
      </c>
      <c r="B7" s="3" t="s">
        <v>280</v>
      </c>
      <c r="C7" s="3" t="s">
        <v>19</v>
      </c>
      <c r="D7" s="3">
        <v>95.35</v>
      </c>
      <c r="E7" s="3">
        <v>86</v>
      </c>
      <c r="F7" s="3">
        <v>4</v>
      </c>
      <c r="G7" s="3">
        <v>0</v>
      </c>
      <c r="H7" s="3">
        <v>1</v>
      </c>
      <c r="I7" s="3">
        <v>86</v>
      </c>
      <c r="J7" s="7">
        <v>9970432</v>
      </c>
      <c r="K7" s="7">
        <v>9970347</v>
      </c>
      <c r="L7" s="4">
        <v>4.0000000000000002E-33</v>
      </c>
      <c r="M7" s="3">
        <v>143</v>
      </c>
      <c r="N7" s="35"/>
      <c r="O7" s="17">
        <f>IFERROR(VLOOKUP(B7,dat.gen.tabProp!B:K,10,FALSE), "--")</f>
        <v>1.9119999999999999</v>
      </c>
      <c r="P7" t="s">
        <v>416</v>
      </c>
    </row>
    <row r="8" spans="1:16" x14ac:dyDescent="0.45">
      <c r="A8" s="3" t="s">
        <v>76</v>
      </c>
      <c r="B8" s="3" t="s">
        <v>250</v>
      </c>
      <c r="C8" s="3" t="s">
        <v>19</v>
      </c>
      <c r="D8" s="3">
        <v>98.84</v>
      </c>
      <c r="E8" s="3">
        <v>86</v>
      </c>
      <c r="F8" s="3">
        <v>1</v>
      </c>
      <c r="G8" s="3">
        <v>0</v>
      </c>
      <c r="H8" s="3">
        <v>1</v>
      </c>
      <c r="I8" s="3">
        <v>86</v>
      </c>
      <c r="J8" s="7">
        <v>14587946</v>
      </c>
      <c r="K8" s="7">
        <v>14587861</v>
      </c>
      <c r="L8" s="4">
        <v>4.9999999999999997E-37</v>
      </c>
      <c r="M8" s="3">
        <v>156</v>
      </c>
      <c r="N8" s="35">
        <f>J8-K7</f>
        <v>4617599</v>
      </c>
      <c r="O8" s="17">
        <f>IFERROR(VLOOKUP(B8,dat.gen.tabProp!B:K,10,FALSE), "--")</f>
        <v>0.71399999999999997</v>
      </c>
    </row>
    <row r="9" spans="1:16" x14ac:dyDescent="0.45">
      <c r="A9" s="3" t="s">
        <v>62</v>
      </c>
      <c r="B9" s="3" t="s">
        <v>289</v>
      </c>
      <c r="C9" s="3" t="s">
        <v>19</v>
      </c>
      <c r="D9" s="3">
        <v>96.34</v>
      </c>
      <c r="E9" s="3">
        <v>82</v>
      </c>
      <c r="F9" s="3">
        <v>3</v>
      </c>
      <c r="G9" s="3">
        <v>0</v>
      </c>
      <c r="H9" s="3">
        <v>1</v>
      </c>
      <c r="I9" s="3">
        <v>82</v>
      </c>
      <c r="J9" s="7">
        <v>23799476</v>
      </c>
      <c r="K9" s="7">
        <v>23799395</v>
      </c>
      <c r="L9" s="4">
        <v>2.0000000000000002E-31</v>
      </c>
      <c r="M9" s="3">
        <v>137</v>
      </c>
      <c r="N9" s="35">
        <f>J9-K8</f>
        <v>9211615</v>
      </c>
      <c r="O9" s="17" t="str">
        <f>IFERROR(VLOOKUP(B9,dat.gen.tabProp!B:K,10,FALSE), "--")</f>
        <v>--</v>
      </c>
    </row>
    <row r="10" spans="1:16" x14ac:dyDescent="0.45">
      <c r="A10" s="3" t="s">
        <v>24</v>
      </c>
      <c r="B10" s="3" t="s">
        <v>239</v>
      </c>
      <c r="C10" s="3" t="s">
        <v>19</v>
      </c>
      <c r="D10" s="3">
        <v>96.47</v>
      </c>
      <c r="E10" s="3">
        <v>85</v>
      </c>
      <c r="F10" s="3">
        <v>3</v>
      </c>
      <c r="G10" s="3">
        <v>0</v>
      </c>
      <c r="H10" s="3">
        <v>1</v>
      </c>
      <c r="I10" s="3">
        <v>85</v>
      </c>
      <c r="J10" s="7">
        <v>27165965</v>
      </c>
      <c r="K10" s="7">
        <v>27166049</v>
      </c>
      <c r="L10" s="4">
        <v>1.0000000000000001E-33</v>
      </c>
      <c r="M10" s="3">
        <v>145</v>
      </c>
      <c r="N10" s="35">
        <f>J10-K9</f>
        <v>3366570</v>
      </c>
      <c r="O10" s="17">
        <f>IFERROR(VLOOKUP(B10,dat.gen.tabProp!B:K,10,FALSE), "--")</f>
        <v>8.1000000000000003E-2</v>
      </c>
    </row>
    <row r="11" spans="1:16" x14ac:dyDescent="0.45">
      <c r="A11" s="3" t="s">
        <v>35</v>
      </c>
      <c r="B11" s="3" t="s">
        <v>238</v>
      </c>
      <c r="C11" s="3" t="s">
        <v>19</v>
      </c>
      <c r="D11" s="3">
        <v>98.82</v>
      </c>
      <c r="E11" s="3">
        <v>85</v>
      </c>
      <c r="F11" s="3">
        <v>1</v>
      </c>
      <c r="G11" s="3">
        <v>0</v>
      </c>
      <c r="H11" s="3">
        <v>1</v>
      </c>
      <c r="I11" s="3">
        <v>85</v>
      </c>
      <c r="J11" s="7">
        <v>27167947</v>
      </c>
      <c r="K11" s="7">
        <v>27167863</v>
      </c>
      <c r="L11" s="4">
        <v>1.9999999999999999E-36</v>
      </c>
      <c r="M11" s="3">
        <v>154</v>
      </c>
      <c r="N11" s="35">
        <f>J11-K10</f>
        <v>1898</v>
      </c>
      <c r="O11" s="17">
        <f>IFERROR(VLOOKUP(B11,dat.gen.tabProp!B:K,10,FALSE), "--")</f>
        <v>0.05</v>
      </c>
    </row>
    <row r="12" spans="1:16" x14ac:dyDescent="0.45">
      <c r="A12" s="3" t="s">
        <v>75</v>
      </c>
      <c r="B12" s="3" t="s">
        <v>248</v>
      </c>
      <c r="C12" s="3" t="s">
        <v>19</v>
      </c>
      <c r="D12" s="3">
        <v>98.84</v>
      </c>
      <c r="E12" s="3">
        <v>86</v>
      </c>
      <c r="F12" s="3">
        <v>1</v>
      </c>
      <c r="G12" s="3">
        <v>0</v>
      </c>
      <c r="H12" s="3">
        <v>1</v>
      </c>
      <c r="I12" s="3">
        <v>86</v>
      </c>
      <c r="J12" s="7">
        <v>47108031</v>
      </c>
      <c r="K12" s="7">
        <v>47107946</v>
      </c>
      <c r="L12" s="4">
        <v>4.9999999999999997E-37</v>
      </c>
      <c r="M12" s="3">
        <v>156</v>
      </c>
      <c r="N12" s="35">
        <f>J12-K11</f>
        <v>19940168</v>
      </c>
      <c r="O12" s="17">
        <f>IFERROR(VLOOKUP(B12,dat.gen.tabProp!B:K,10,FALSE), "--")</f>
        <v>0.61899999999999999</v>
      </c>
    </row>
    <row r="13" spans="1:16" x14ac:dyDescent="0.45">
      <c r="A13" s="3" t="s">
        <v>18</v>
      </c>
      <c r="B13" s="3" t="s">
        <v>286</v>
      </c>
      <c r="C13" s="3" t="s">
        <v>19</v>
      </c>
      <c r="D13" s="3">
        <v>97.67</v>
      </c>
      <c r="E13" s="3">
        <v>86</v>
      </c>
      <c r="F13" s="3">
        <v>2</v>
      </c>
      <c r="G13" s="3">
        <v>0</v>
      </c>
      <c r="H13" s="3">
        <v>1</v>
      </c>
      <c r="I13" s="3">
        <v>86</v>
      </c>
      <c r="J13" s="7">
        <v>56510752</v>
      </c>
      <c r="K13" s="7">
        <v>56510837</v>
      </c>
      <c r="L13" s="4">
        <v>2E-35</v>
      </c>
      <c r="M13" s="3">
        <v>150</v>
      </c>
      <c r="N13" s="35">
        <f>J13-K12</f>
        <v>9402806</v>
      </c>
      <c r="O13" s="17">
        <f>IFERROR(VLOOKUP(B13,dat.gen.tabProp!B:K,10,FALSE), "--")</f>
        <v>2.0390000000000001</v>
      </c>
      <c r="P13" t="s">
        <v>416</v>
      </c>
    </row>
    <row r="14" spans="1:16" x14ac:dyDescent="0.45">
      <c r="A14" s="3" t="s">
        <v>57</v>
      </c>
      <c r="B14" s="3" t="s">
        <v>284</v>
      </c>
      <c r="C14" s="3" t="s">
        <v>19</v>
      </c>
      <c r="D14" s="3">
        <v>98.81</v>
      </c>
      <c r="E14" s="3">
        <v>84</v>
      </c>
      <c r="F14" s="3">
        <v>1</v>
      </c>
      <c r="G14" s="3">
        <v>0</v>
      </c>
      <c r="H14" s="3">
        <v>1</v>
      </c>
      <c r="I14" s="3">
        <v>84</v>
      </c>
      <c r="J14" s="7">
        <v>56519996</v>
      </c>
      <c r="K14" s="7">
        <v>56520079</v>
      </c>
      <c r="L14" s="4">
        <v>6.0000000000000003E-36</v>
      </c>
      <c r="M14" s="3">
        <v>152</v>
      </c>
      <c r="N14" s="35">
        <f>J14-K13</f>
        <v>9159</v>
      </c>
      <c r="O14" s="17">
        <f>IFERROR(VLOOKUP(B14,dat.gen.tabProp!B:K,10,FALSE), "--")</f>
        <v>2</v>
      </c>
      <c r="P14" t="s">
        <v>415</v>
      </c>
    </row>
    <row r="15" spans="1:16" x14ac:dyDescent="0.45">
      <c r="A15" s="3" t="s">
        <v>70</v>
      </c>
      <c r="B15" s="3" t="s">
        <v>290</v>
      </c>
      <c r="C15" s="3" t="s">
        <v>19</v>
      </c>
      <c r="D15" s="3">
        <v>98.8</v>
      </c>
      <c r="E15" s="3">
        <v>83</v>
      </c>
      <c r="F15" s="3">
        <v>1</v>
      </c>
      <c r="G15" s="3">
        <v>0</v>
      </c>
      <c r="H15" s="3">
        <v>1</v>
      </c>
      <c r="I15" s="3">
        <v>83</v>
      </c>
      <c r="J15" s="7">
        <v>66594393</v>
      </c>
      <c r="K15" s="7">
        <v>66594311</v>
      </c>
      <c r="L15" s="4">
        <v>2E-35</v>
      </c>
      <c r="M15" s="3">
        <v>150</v>
      </c>
      <c r="N15" s="35">
        <f>J15-K14</f>
        <v>10074314</v>
      </c>
      <c r="O15" s="17" t="str">
        <f>IFERROR(VLOOKUP(B15,dat.gen.tabProp!B:K,10,FALSE), "--")</f>
        <v>--</v>
      </c>
    </row>
    <row r="16" spans="1:16" x14ac:dyDescent="0.45">
      <c r="A16" s="3" t="s">
        <v>83</v>
      </c>
      <c r="B16" s="3" t="s">
        <v>235</v>
      </c>
      <c r="C16" s="3" t="s">
        <v>19</v>
      </c>
      <c r="D16" s="3">
        <v>94.05</v>
      </c>
      <c r="E16" s="3">
        <v>84</v>
      </c>
      <c r="F16" s="3">
        <v>5</v>
      </c>
      <c r="G16" s="3">
        <v>0</v>
      </c>
      <c r="H16" s="3">
        <v>1</v>
      </c>
      <c r="I16" s="3">
        <v>84</v>
      </c>
      <c r="J16" s="7">
        <v>71855615</v>
      </c>
      <c r="K16" s="7">
        <v>71855532</v>
      </c>
      <c r="L16" s="4">
        <v>5.9999999999999996E-31</v>
      </c>
      <c r="M16" s="3">
        <v>135</v>
      </c>
      <c r="N16" s="35">
        <f>J16-K15</f>
        <v>5261304</v>
      </c>
      <c r="O16" s="17">
        <f>IFERROR(VLOOKUP(B16,dat.gen.tabProp!B:K,10,FALSE), "--")</f>
        <v>3.7999999999999999E-2</v>
      </c>
    </row>
    <row r="17" spans="1:16" x14ac:dyDescent="0.45">
      <c r="A17" s="3" t="s">
        <v>26</v>
      </c>
      <c r="B17" s="3" t="s">
        <v>291</v>
      </c>
      <c r="C17" s="3" t="s">
        <v>19</v>
      </c>
      <c r="D17" s="3">
        <v>98.8</v>
      </c>
      <c r="E17" s="3">
        <v>83</v>
      </c>
      <c r="F17" s="3">
        <v>1</v>
      </c>
      <c r="G17" s="3">
        <v>0</v>
      </c>
      <c r="H17" s="3">
        <v>3</v>
      </c>
      <c r="I17" s="3">
        <v>85</v>
      </c>
      <c r="J17" s="7">
        <v>75538958</v>
      </c>
      <c r="K17" s="7">
        <v>75538876</v>
      </c>
      <c r="L17" s="4">
        <v>2E-35</v>
      </c>
      <c r="M17" s="3">
        <v>150</v>
      </c>
      <c r="N17" s="35">
        <f>J17-K16</f>
        <v>3683426</v>
      </c>
      <c r="O17" s="17" t="str">
        <f>IFERROR(VLOOKUP(B17,dat.gen.tabProp!B:K,10,FALSE), "--")</f>
        <v>--</v>
      </c>
    </row>
    <row r="18" spans="1:16" x14ac:dyDescent="0.45">
      <c r="A18" s="3" t="s">
        <v>34</v>
      </c>
      <c r="B18" s="3" t="s">
        <v>292</v>
      </c>
      <c r="C18" s="3" t="s">
        <v>19</v>
      </c>
      <c r="D18" s="3">
        <v>98.78</v>
      </c>
      <c r="E18" s="3">
        <v>82</v>
      </c>
      <c r="F18" s="3">
        <v>1</v>
      </c>
      <c r="G18" s="3">
        <v>0</v>
      </c>
      <c r="H18" s="3">
        <v>1</v>
      </c>
      <c r="I18" s="3">
        <v>82</v>
      </c>
      <c r="J18" s="7">
        <v>92388633</v>
      </c>
      <c r="K18" s="7">
        <v>92388552</v>
      </c>
      <c r="L18" s="4">
        <v>6.9999999999999999E-35</v>
      </c>
      <c r="M18" s="3">
        <v>148</v>
      </c>
      <c r="N18" s="35">
        <f>J18-K17</f>
        <v>16849757</v>
      </c>
      <c r="O18" s="17" t="str">
        <f>IFERROR(VLOOKUP(B18,dat.gen.tabProp!B:K,10,FALSE), "--")</f>
        <v>--</v>
      </c>
    </row>
    <row r="19" spans="1:16" x14ac:dyDescent="0.45">
      <c r="A19" s="3" t="s">
        <v>80</v>
      </c>
      <c r="B19" s="3" t="s">
        <v>276</v>
      </c>
      <c r="C19" s="3" t="s">
        <v>19</v>
      </c>
      <c r="D19" s="3">
        <v>97.62</v>
      </c>
      <c r="E19" s="3">
        <v>84</v>
      </c>
      <c r="F19" s="3">
        <v>2</v>
      </c>
      <c r="G19" s="3">
        <v>0</v>
      </c>
      <c r="H19" s="3">
        <v>3</v>
      </c>
      <c r="I19" s="3">
        <v>86</v>
      </c>
      <c r="J19" s="7">
        <v>93823321</v>
      </c>
      <c r="K19" s="7">
        <v>93823404</v>
      </c>
      <c r="L19" s="4">
        <v>3E-34</v>
      </c>
      <c r="M19" s="3">
        <v>147</v>
      </c>
      <c r="N19" s="35">
        <f>J19-K18</f>
        <v>1434769</v>
      </c>
      <c r="O19" s="17">
        <f>IFERROR(VLOOKUP(B19,dat.gen.tabProp!B:K,10,FALSE), "--")</f>
        <v>1.149</v>
      </c>
      <c r="P19" t="s">
        <v>148</v>
      </c>
    </row>
    <row r="20" spans="1:16" x14ac:dyDescent="0.45">
      <c r="A20" s="1" t="s">
        <v>33</v>
      </c>
      <c r="B20" s="1" t="s">
        <v>293</v>
      </c>
      <c r="C20" s="1" t="s">
        <v>12</v>
      </c>
      <c r="D20" s="1">
        <v>98.82</v>
      </c>
      <c r="E20" s="1">
        <v>85</v>
      </c>
      <c r="F20" s="1">
        <v>1</v>
      </c>
      <c r="G20" s="1">
        <v>0</v>
      </c>
      <c r="H20" s="1">
        <v>1</v>
      </c>
      <c r="I20" s="1">
        <v>85</v>
      </c>
      <c r="J20" s="6">
        <v>29861974</v>
      </c>
      <c r="K20" s="6">
        <v>29862058</v>
      </c>
      <c r="L20" s="2">
        <v>1.9999999999999999E-36</v>
      </c>
      <c r="M20" s="1">
        <v>154</v>
      </c>
      <c r="N20" s="34"/>
      <c r="O20" s="17" t="str">
        <f>IFERROR(VLOOKUP(B20,dat.gen.tabProp!B:K,10,FALSE), "--")</f>
        <v>--</v>
      </c>
    </row>
    <row r="21" spans="1:16" x14ac:dyDescent="0.45">
      <c r="A21" s="1" t="s">
        <v>78</v>
      </c>
      <c r="B21" s="1" t="s">
        <v>254</v>
      </c>
      <c r="C21" s="1" t="s">
        <v>12</v>
      </c>
      <c r="D21" s="1">
        <v>96.51</v>
      </c>
      <c r="E21" s="1">
        <v>86</v>
      </c>
      <c r="F21" s="1">
        <v>3</v>
      </c>
      <c r="G21" s="1">
        <v>0</v>
      </c>
      <c r="H21" s="1">
        <v>1</v>
      </c>
      <c r="I21" s="1">
        <v>86</v>
      </c>
      <c r="J21" s="6">
        <v>29864712</v>
      </c>
      <c r="K21" s="6">
        <v>29864627</v>
      </c>
      <c r="L21" s="2">
        <v>8.0000000000000001E-35</v>
      </c>
      <c r="M21" s="1">
        <v>148</v>
      </c>
      <c r="N21" s="34">
        <f>J21-K20</f>
        <v>2654</v>
      </c>
      <c r="O21" s="17">
        <f>IFERROR(VLOOKUP(B21,dat.gen.tabProp!B:K,10,FALSE), "--")</f>
        <v>0.81399999999999995</v>
      </c>
      <c r="P21" t="s">
        <v>148</v>
      </c>
    </row>
    <row r="22" spans="1:16" x14ac:dyDescent="0.45">
      <c r="A22" s="1" t="s">
        <v>63</v>
      </c>
      <c r="B22" s="1" t="s">
        <v>294</v>
      </c>
      <c r="C22" s="1" t="s">
        <v>12</v>
      </c>
      <c r="D22" s="1">
        <v>98.82</v>
      </c>
      <c r="E22" s="1">
        <v>85</v>
      </c>
      <c r="F22" s="1">
        <v>1</v>
      </c>
      <c r="G22" s="1">
        <v>0</v>
      </c>
      <c r="H22" s="1">
        <v>1</v>
      </c>
      <c r="I22" s="1">
        <v>85</v>
      </c>
      <c r="J22" s="6">
        <v>38119351</v>
      </c>
      <c r="K22" s="6">
        <v>38119435</v>
      </c>
      <c r="L22" s="2">
        <v>1.9999999999999999E-36</v>
      </c>
      <c r="M22" s="1">
        <v>154</v>
      </c>
      <c r="N22" s="34">
        <f>J22-K21</f>
        <v>8254724</v>
      </c>
      <c r="O22" s="17" t="str">
        <f>IFERROR(VLOOKUP(B22,dat.gen.tabProp!B:K,10,FALSE), "--")</f>
        <v>--</v>
      </c>
    </row>
    <row r="23" spans="1:16" x14ac:dyDescent="0.45">
      <c r="A23" s="1" t="s">
        <v>44</v>
      </c>
      <c r="B23" s="1" t="s">
        <v>275</v>
      </c>
      <c r="C23" s="1" t="s">
        <v>12</v>
      </c>
      <c r="D23" s="1">
        <v>98.8</v>
      </c>
      <c r="E23" s="1">
        <v>83</v>
      </c>
      <c r="F23" s="1">
        <v>1</v>
      </c>
      <c r="G23" s="1">
        <v>0</v>
      </c>
      <c r="H23" s="1">
        <v>1</v>
      </c>
      <c r="I23" s="1">
        <v>83</v>
      </c>
      <c r="J23" s="6">
        <v>40295713</v>
      </c>
      <c r="K23" s="6">
        <v>40295795</v>
      </c>
      <c r="L23" s="2">
        <v>2E-35</v>
      </c>
      <c r="M23" s="1">
        <v>150</v>
      </c>
      <c r="N23" s="34">
        <f>J23-K22</f>
        <v>2176278</v>
      </c>
      <c r="O23" s="17">
        <f>IFERROR(VLOOKUP(B23,dat.gen.tabProp!B:K,10,FALSE), "--")</f>
        <v>1.048</v>
      </c>
      <c r="P23" t="s">
        <v>416</v>
      </c>
    </row>
    <row r="24" spans="1:16" x14ac:dyDescent="0.45">
      <c r="A24" s="1" t="s">
        <v>11</v>
      </c>
      <c r="B24" s="1" t="s">
        <v>295</v>
      </c>
      <c r="C24" s="1" t="s">
        <v>12</v>
      </c>
      <c r="D24" s="1">
        <v>97.56</v>
      </c>
      <c r="E24" s="1">
        <v>82</v>
      </c>
      <c r="F24" s="1">
        <v>2</v>
      </c>
      <c r="G24" s="1">
        <v>0</v>
      </c>
      <c r="H24" s="1">
        <v>1</v>
      </c>
      <c r="I24" s="1">
        <v>82</v>
      </c>
      <c r="J24" s="6">
        <v>52529791</v>
      </c>
      <c r="K24" s="6">
        <v>52529710</v>
      </c>
      <c r="L24" s="2">
        <v>3.0000000000000002E-33</v>
      </c>
      <c r="M24" s="1">
        <v>143</v>
      </c>
      <c r="N24" s="34">
        <f>J24-K23</f>
        <v>12233996</v>
      </c>
      <c r="O24" s="17" t="str">
        <f>IFERROR(VLOOKUP(B24,dat.gen.tabProp!B:K,10,FALSE), "--")</f>
        <v>--</v>
      </c>
    </row>
    <row r="25" spans="1:16" x14ac:dyDescent="0.45">
      <c r="A25" s="3" t="s">
        <v>36</v>
      </c>
      <c r="B25" s="3" t="s">
        <v>272</v>
      </c>
      <c r="C25" s="3" t="s">
        <v>37</v>
      </c>
      <c r="D25" s="3">
        <v>98.81</v>
      </c>
      <c r="E25" s="3">
        <v>84</v>
      </c>
      <c r="F25" s="3">
        <v>1</v>
      </c>
      <c r="G25" s="3">
        <v>0</v>
      </c>
      <c r="H25" s="3">
        <v>1</v>
      </c>
      <c r="I25" s="3">
        <v>84</v>
      </c>
      <c r="J25" s="7">
        <v>31502299</v>
      </c>
      <c r="K25" s="7">
        <v>31502382</v>
      </c>
      <c r="L25" s="4">
        <v>6.0000000000000003E-36</v>
      </c>
      <c r="M25" s="3">
        <v>152</v>
      </c>
      <c r="N25" s="35"/>
      <c r="O25" s="17">
        <f>IFERROR(VLOOKUP(B25,dat.gen.tabProp!B:K,10,FALSE), "--")</f>
        <v>1.0189999999999999</v>
      </c>
      <c r="P25" t="s">
        <v>416</v>
      </c>
    </row>
    <row r="26" spans="1:16" x14ac:dyDescent="0.45">
      <c r="A26" s="1" t="s">
        <v>66</v>
      </c>
      <c r="B26" s="1" t="s">
        <v>296</v>
      </c>
      <c r="C26" s="1" t="s">
        <v>67</v>
      </c>
      <c r="D26" s="1">
        <v>96.47</v>
      </c>
      <c r="E26" s="1">
        <v>85</v>
      </c>
      <c r="F26" s="1">
        <v>3</v>
      </c>
      <c r="G26" s="1">
        <v>0</v>
      </c>
      <c r="H26" s="1">
        <v>1</v>
      </c>
      <c r="I26" s="1">
        <v>85</v>
      </c>
      <c r="J26" s="6">
        <v>51629254</v>
      </c>
      <c r="K26" s="6">
        <v>51629338</v>
      </c>
      <c r="L26" s="2">
        <v>4.0000000000000002E-33</v>
      </c>
      <c r="M26" s="1">
        <v>143</v>
      </c>
      <c r="N26" s="34"/>
      <c r="O26" s="17" t="str">
        <f>IFERROR(VLOOKUP(B26,dat.gen.tabProp!B:K,10,FALSE), "--")</f>
        <v>--</v>
      </c>
    </row>
    <row r="27" spans="1:16" x14ac:dyDescent="0.45">
      <c r="A27" s="3" t="s">
        <v>58</v>
      </c>
      <c r="B27" s="3" t="s">
        <v>285</v>
      </c>
      <c r="C27" s="3" t="s">
        <v>16</v>
      </c>
      <c r="D27" s="3">
        <v>98.81</v>
      </c>
      <c r="E27" s="3">
        <v>84</v>
      </c>
      <c r="F27" s="3">
        <v>1</v>
      </c>
      <c r="G27" s="3">
        <v>0</v>
      </c>
      <c r="H27" s="3">
        <v>1</v>
      </c>
      <c r="I27" s="3">
        <v>84</v>
      </c>
      <c r="J27" s="7">
        <v>12826305</v>
      </c>
      <c r="K27" s="7">
        <v>12826222</v>
      </c>
      <c r="L27" s="4">
        <v>6.0000000000000003E-36</v>
      </c>
      <c r="M27" s="3">
        <v>152</v>
      </c>
      <c r="N27" s="35"/>
      <c r="O27" s="17">
        <f>IFERROR(VLOOKUP(B27,dat.gen.tabProp!B:K,10,FALSE), "--")</f>
        <v>2</v>
      </c>
      <c r="P27" t="s">
        <v>415</v>
      </c>
    </row>
    <row r="28" spans="1:16" x14ac:dyDescent="0.45">
      <c r="A28" s="3" t="s">
        <v>15</v>
      </c>
      <c r="B28" s="3" t="s">
        <v>287</v>
      </c>
      <c r="C28" s="3" t="s">
        <v>16</v>
      </c>
      <c r="D28" s="3">
        <v>98.8</v>
      </c>
      <c r="E28" s="3">
        <v>83</v>
      </c>
      <c r="F28" s="3">
        <v>1</v>
      </c>
      <c r="G28" s="3">
        <v>0</v>
      </c>
      <c r="H28" s="3">
        <v>1</v>
      </c>
      <c r="I28" s="3">
        <v>83</v>
      </c>
      <c r="J28" s="7">
        <v>20402372</v>
      </c>
      <c r="K28" s="7">
        <v>20402290</v>
      </c>
      <c r="L28" s="4">
        <v>2E-35</v>
      </c>
      <c r="M28" s="3">
        <v>150</v>
      </c>
      <c r="N28" s="35">
        <f>J28-K27</f>
        <v>7576150</v>
      </c>
      <c r="O28" s="17">
        <f>IFERROR(VLOOKUP(B28,dat.gen.tabProp!B:K,10,FALSE), "--")</f>
        <v>6.8940000000000001</v>
      </c>
    </row>
    <row r="29" spans="1:16" x14ac:dyDescent="0.45">
      <c r="A29" s="3" t="s">
        <v>17</v>
      </c>
      <c r="B29" s="3" t="s">
        <v>277</v>
      </c>
      <c r="C29" s="3" t="s">
        <v>16</v>
      </c>
      <c r="D29" s="3">
        <v>98.84</v>
      </c>
      <c r="E29" s="3">
        <v>86</v>
      </c>
      <c r="F29" s="3">
        <v>1</v>
      </c>
      <c r="G29" s="3">
        <v>0</v>
      </c>
      <c r="H29" s="3">
        <v>1</v>
      </c>
      <c r="I29" s="3">
        <v>86</v>
      </c>
      <c r="J29" s="7">
        <v>35314884</v>
      </c>
      <c r="K29" s="7">
        <v>35314969</v>
      </c>
      <c r="L29" s="4">
        <v>4.9999999999999997E-37</v>
      </c>
      <c r="M29" s="3">
        <v>156</v>
      </c>
      <c r="N29" s="35">
        <f>J29-K28</f>
        <v>14912594</v>
      </c>
      <c r="O29" s="17">
        <f>IFERROR(VLOOKUP(B29,dat.gen.tabProp!B:K,10,FALSE), "--")</f>
        <v>1.3520000000000001</v>
      </c>
    </row>
    <row r="30" spans="1:16" x14ac:dyDescent="0.45">
      <c r="A30" s="3" t="s">
        <v>82</v>
      </c>
      <c r="B30" s="3" t="s">
        <v>260</v>
      </c>
      <c r="C30" s="3" t="s">
        <v>16</v>
      </c>
      <c r="D30" s="3">
        <v>96.51</v>
      </c>
      <c r="E30" s="3">
        <v>86</v>
      </c>
      <c r="F30" s="3">
        <v>3</v>
      </c>
      <c r="G30" s="3">
        <v>0</v>
      </c>
      <c r="H30" s="3">
        <v>1</v>
      </c>
      <c r="I30" s="3">
        <v>86</v>
      </c>
      <c r="J30" s="7">
        <v>44733285</v>
      </c>
      <c r="K30" s="7">
        <v>44733200</v>
      </c>
      <c r="L30" s="4">
        <v>1.0000000000000001E-33</v>
      </c>
      <c r="M30" s="3">
        <v>145</v>
      </c>
      <c r="N30" s="35">
        <f>J30-K29</f>
        <v>9418316</v>
      </c>
      <c r="O30" s="17">
        <f>IFERROR(VLOOKUP(B30,dat.gen.tabProp!B:K,10,FALSE), "--")</f>
        <v>0.95499999999999996</v>
      </c>
      <c r="P30" t="s">
        <v>416</v>
      </c>
    </row>
    <row r="31" spans="1:16" x14ac:dyDescent="0.45">
      <c r="A31" s="3" t="s">
        <v>40</v>
      </c>
      <c r="B31" s="3" t="s">
        <v>261</v>
      </c>
      <c r="C31" s="3" t="s">
        <v>16</v>
      </c>
      <c r="D31" s="3">
        <v>97.56</v>
      </c>
      <c r="E31" s="3">
        <v>82</v>
      </c>
      <c r="F31" s="3">
        <v>2</v>
      </c>
      <c r="G31" s="3">
        <v>0</v>
      </c>
      <c r="H31" s="3">
        <v>1</v>
      </c>
      <c r="I31" s="3">
        <v>82</v>
      </c>
      <c r="J31" s="7">
        <v>45755887</v>
      </c>
      <c r="K31" s="7">
        <v>45755968</v>
      </c>
      <c r="L31" s="4">
        <v>3.0000000000000002E-33</v>
      </c>
      <c r="M31" s="3">
        <v>143</v>
      </c>
      <c r="N31" s="35">
        <f>J31-K30</f>
        <v>1022687</v>
      </c>
      <c r="O31" s="17">
        <f>IFERROR(VLOOKUP(B31,dat.gen.tabProp!B:K,10,FALSE), "--")</f>
        <v>0.96299999999999997</v>
      </c>
      <c r="P31" t="s">
        <v>416</v>
      </c>
    </row>
    <row r="32" spans="1:16" x14ac:dyDescent="0.45">
      <c r="A32" s="1" t="s">
        <v>84</v>
      </c>
      <c r="B32" s="1" t="s">
        <v>297</v>
      </c>
      <c r="C32" s="1" t="s">
        <v>55</v>
      </c>
      <c r="D32" s="1">
        <v>95.18</v>
      </c>
      <c r="E32" s="1">
        <v>83</v>
      </c>
      <c r="F32" s="1">
        <v>4</v>
      </c>
      <c r="G32" s="1">
        <v>0</v>
      </c>
      <c r="H32" s="1">
        <v>1</v>
      </c>
      <c r="I32" s="1">
        <v>83</v>
      </c>
      <c r="J32" s="6">
        <v>12518857</v>
      </c>
      <c r="K32" s="6">
        <v>12518939</v>
      </c>
      <c r="L32" s="2">
        <v>4.0000000000000002E-32</v>
      </c>
      <c r="M32" s="1">
        <v>139</v>
      </c>
      <c r="N32" s="34"/>
      <c r="O32" s="17" t="str">
        <f>IFERROR(VLOOKUP(B32,dat.gen.tabProp!B:K,10,FALSE), "--")</f>
        <v>--</v>
      </c>
    </row>
    <row r="33" spans="1:16" x14ac:dyDescent="0.45">
      <c r="A33" s="1" t="s">
        <v>54</v>
      </c>
      <c r="B33" s="1" t="s">
        <v>298</v>
      </c>
      <c r="C33" s="1" t="s">
        <v>55</v>
      </c>
      <c r="D33" s="1">
        <v>98.78</v>
      </c>
      <c r="E33" s="1">
        <v>82</v>
      </c>
      <c r="F33" s="1">
        <v>1</v>
      </c>
      <c r="G33" s="1">
        <v>0</v>
      </c>
      <c r="H33" s="1">
        <v>1</v>
      </c>
      <c r="I33" s="1">
        <v>82</v>
      </c>
      <c r="J33" s="6">
        <v>25689968</v>
      </c>
      <c r="K33" s="6">
        <v>25690049</v>
      </c>
      <c r="L33" s="2">
        <v>6.9999999999999999E-35</v>
      </c>
      <c r="M33" s="1">
        <v>148</v>
      </c>
      <c r="N33" s="34">
        <f>J33-K32</f>
        <v>13171029</v>
      </c>
      <c r="O33" s="17" t="str">
        <f>IFERROR(VLOOKUP(B33,dat.gen.tabProp!B:K,10,FALSE), "--")</f>
        <v>--</v>
      </c>
    </row>
    <row r="34" spans="1:16" x14ac:dyDescent="0.45">
      <c r="A34" s="1" t="s">
        <v>71</v>
      </c>
      <c r="B34" s="1" t="s">
        <v>299</v>
      </c>
      <c r="C34" s="1" t="s">
        <v>55</v>
      </c>
      <c r="D34" s="1">
        <v>98.8</v>
      </c>
      <c r="E34" s="1">
        <v>83</v>
      </c>
      <c r="F34" s="1">
        <v>1</v>
      </c>
      <c r="G34" s="1">
        <v>0</v>
      </c>
      <c r="H34" s="1">
        <v>1</v>
      </c>
      <c r="I34" s="1">
        <v>83</v>
      </c>
      <c r="J34" s="6">
        <v>36731694</v>
      </c>
      <c r="K34" s="6">
        <v>36731776</v>
      </c>
      <c r="L34" s="2">
        <v>2E-35</v>
      </c>
      <c r="M34" s="1">
        <v>150</v>
      </c>
      <c r="N34" s="34">
        <f>J34-K33</f>
        <v>11041645</v>
      </c>
      <c r="O34" s="17" t="str">
        <f>IFERROR(VLOOKUP(B34,dat.gen.tabProp!B:K,10,FALSE), "--")</f>
        <v>--</v>
      </c>
    </row>
    <row r="35" spans="1:16" x14ac:dyDescent="0.45">
      <c r="A35" s="3" t="s">
        <v>50</v>
      </c>
      <c r="B35" s="3" t="s">
        <v>268</v>
      </c>
      <c r="C35" s="3" t="s">
        <v>23</v>
      </c>
      <c r="D35" s="3">
        <v>98.82</v>
      </c>
      <c r="E35" s="3">
        <v>85</v>
      </c>
      <c r="F35" s="3">
        <v>1</v>
      </c>
      <c r="G35" s="3">
        <v>0</v>
      </c>
      <c r="H35" s="3">
        <v>1</v>
      </c>
      <c r="I35" s="3">
        <v>85</v>
      </c>
      <c r="J35" s="7">
        <v>966048</v>
      </c>
      <c r="K35" s="7">
        <v>966132</v>
      </c>
      <c r="L35" s="4">
        <v>1.9999999999999999E-36</v>
      </c>
      <c r="M35" s="3">
        <v>154</v>
      </c>
      <c r="N35" s="35"/>
      <c r="O35" s="17">
        <f>IFERROR(VLOOKUP(B35,dat.gen.tabProp!B:K,10,FALSE), "--")</f>
        <v>1</v>
      </c>
      <c r="P35" t="s">
        <v>415</v>
      </c>
    </row>
    <row r="36" spans="1:16" x14ac:dyDescent="0.45">
      <c r="A36" s="3" t="s">
        <v>22</v>
      </c>
      <c r="B36" s="3" t="s">
        <v>300</v>
      </c>
      <c r="C36" s="3" t="s">
        <v>23</v>
      </c>
      <c r="D36" s="3">
        <v>98.81</v>
      </c>
      <c r="E36" s="3">
        <v>84</v>
      </c>
      <c r="F36" s="3">
        <v>1</v>
      </c>
      <c r="G36" s="3">
        <v>0</v>
      </c>
      <c r="H36" s="3">
        <v>1</v>
      </c>
      <c r="I36" s="3">
        <v>84</v>
      </c>
      <c r="J36" s="7">
        <v>44318064</v>
      </c>
      <c r="K36" s="7">
        <v>44317981</v>
      </c>
      <c r="L36" s="4">
        <v>6.0000000000000003E-36</v>
      </c>
      <c r="M36" s="3">
        <v>152</v>
      </c>
      <c r="N36" s="35">
        <f>J36-K35</f>
        <v>43351932</v>
      </c>
      <c r="O36" s="17" t="str">
        <f>IFERROR(VLOOKUP(B36,dat.gen.tabProp!B:K,10,FALSE), "--")</f>
        <v>--</v>
      </c>
    </row>
    <row r="37" spans="1:16" x14ac:dyDescent="0.45">
      <c r="A37" s="3" t="s">
        <v>28</v>
      </c>
      <c r="B37" s="3" t="s">
        <v>256</v>
      </c>
      <c r="C37" s="3" t="s">
        <v>23</v>
      </c>
      <c r="D37" s="3">
        <v>97.44</v>
      </c>
      <c r="E37" s="3">
        <v>78</v>
      </c>
      <c r="F37" s="3">
        <v>2</v>
      </c>
      <c r="G37" s="3">
        <v>0</v>
      </c>
      <c r="H37" s="3">
        <v>1</v>
      </c>
      <c r="I37" s="3">
        <v>78</v>
      </c>
      <c r="J37" s="7">
        <v>51097661</v>
      </c>
      <c r="K37" s="7">
        <v>51097738</v>
      </c>
      <c r="L37" s="4">
        <v>5.0000000000000004E-31</v>
      </c>
      <c r="M37" s="3">
        <v>135</v>
      </c>
      <c r="N37" s="35">
        <f>J37-K36</f>
        <v>6779680</v>
      </c>
      <c r="O37" s="17">
        <f>IFERROR(VLOOKUP(B37,dat.gen.tabProp!B:K,10,FALSE), "--")</f>
        <v>0.88800000000000001</v>
      </c>
      <c r="P37" t="s">
        <v>415</v>
      </c>
    </row>
    <row r="38" spans="1:16" x14ac:dyDescent="0.45">
      <c r="A38" s="3" t="s">
        <v>27</v>
      </c>
      <c r="B38" s="3" t="s">
        <v>242</v>
      </c>
      <c r="C38" s="3" t="s">
        <v>23</v>
      </c>
      <c r="D38" s="3">
        <v>97.65</v>
      </c>
      <c r="E38" s="3">
        <v>85</v>
      </c>
      <c r="F38" s="3">
        <v>2</v>
      </c>
      <c r="G38" s="3">
        <v>0</v>
      </c>
      <c r="H38" s="3">
        <v>1</v>
      </c>
      <c r="I38" s="3">
        <v>85</v>
      </c>
      <c r="J38" s="7">
        <v>60722233</v>
      </c>
      <c r="K38" s="7">
        <v>60722317</v>
      </c>
      <c r="L38" s="4">
        <v>8.0000000000000001E-35</v>
      </c>
      <c r="M38" s="3">
        <v>148</v>
      </c>
      <c r="N38" s="35">
        <f>J38-K37</f>
        <v>9624495</v>
      </c>
      <c r="O38" s="17">
        <f>IFERROR(VLOOKUP(B38,dat.gen.tabProp!B:K,10,FALSE), "--")</f>
        <v>0.46899999999999997</v>
      </c>
    </row>
    <row r="39" spans="1:16" x14ac:dyDescent="0.45">
      <c r="A39" s="3" t="s">
        <v>61</v>
      </c>
      <c r="B39" s="3" t="s">
        <v>282</v>
      </c>
      <c r="C39" s="3" t="s">
        <v>23</v>
      </c>
      <c r="D39" s="3">
        <v>98.82</v>
      </c>
      <c r="E39" s="3">
        <v>85</v>
      </c>
      <c r="F39" s="3">
        <v>1</v>
      </c>
      <c r="G39" s="3">
        <v>0</v>
      </c>
      <c r="H39" s="3">
        <v>1</v>
      </c>
      <c r="I39" s="3">
        <v>85</v>
      </c>
      <c r="J39" s="7">
        <v>69231565</v>
      </c>
      <c r="K39" s="7">
        <v>69231649</v>
      </c>
      <c r="L39" s="4">
        <v>1.9999999999999999E-36</v>
      </c>
      <c r="M39" s="3">
        <v>154</v>
      </c>
      <c r="N39" s="35">
        <f>J39-K38</f>
        <v>8509248</v>
      </c>
      <c r="O39" s="17">
        <f>IFERROR(VLOOKUP(B39,dat.gen.tabProp!B:K,10,FALSE), "--")</f>
        <v>1.9710000000000001</v>
      </c>
      <c r="P39" t="s">
        <v>416</v>
      </c>
    </row>
    <row r="40" spans="1:16" x14ac:dyDescent="0.45">
      <c r="A40" s="1" t="s">
        <v>53</v>
      </c>
      <c r="B40" s="1" t="s">
        <v>274</v>
      </c>
      <c r="C40" s="1" t="s">
        <v>32</v>
      </c>
      <c r="D40" s="1">
        <v>97.26</v>
      </c>
      <c r="E40" s="1">
        <v>73</v>
      </c>
      <c r="F40" s="1">
        <v>1</v>
      </c>
      <c r="G40" s="1">
        <v>1</v>
      </c>
      <c r="H40" s="1">
        <v>11</v>
      </c>
      <c r="I40" s="1">
        <v>83</v>
      </c>
      <c r="J40" s="6">
        <v>19000558</v>
      </c>
      <c r="K40" s="6">
        <v>19000487</v>
      </c>
      <c r="L40" s="2">
        <v>1E-27</v>
      </c>
      <c r="M40" s="1">
        <v>124</v>
      </c>
      <c r="N40" s="34"/>
      <c r="O40" s="17">
        <f>IFERROR(VLOOKUP(B40,dat.gen.tabProp!B:K,10,FALSE), "--")</f>
        <v>1.024</v>
      </c>
      <c r="P40" t="s">
        <v>416</v>
      </c>
    </row>
    <row r="41" spans="1:16" x14ac:dyDescent="0.45">
      <c r="A41" s="1" t="s">
        <v>85</v>
      </c>
      <c r="B41" s="1" t="s">
        <v>247</v>
      </c>
      <c r="C41" s="1" t="s">
        <v>32</v>
      </c>
      <c r="D41" s="1">
        <v>98.82</v>
      </c>
      <c r="E41" s="1">
        <v>85</v>
      </c>
      <c r="F41" s="1">
        <v>1</v>
      </c>
      <c r="G41" s="1">
        <v>0</v>
      </c>
      <c r="H41" s="1">
        <v>1</v>
      </c>
      <c r="I41" s="1">
        <v>85</v>
      </c>
      <c r="J41" s="6">
        <v>28054423</v>
      </c>
      <c r="K41" s="6">
        <v>28054507</v>
      </c>
      <c r="L41" s="2">
        <v>1.9999999999999999E-36</v>
      </c>
      <c r="M41" s="1">
        <v>154</v>
      </c>
      <c r="N41" s="34">
        <f>J41-K40</f>
        <v>9053936</v>
      </c>
      <c r="O41" s="17">
        <f>IFERROR(VLOOKUP(B41,dat.gen.tabProp!B:K,10,FALSE), "--")</f>
        <v>0.60599999999999998</v>
      </c>
    </row>
    <row r="42" spans="1:16" x14ac:dyDescent="0.45">
      <c r="A42" s="1" t="s">
        <v>31</v>
      </c>
      <c r="B42" s="1" t="s">
        <v>263</v>
      </c>
      <c r="C42" s="1" t="s">
        <v>32</v>
      </c>
      <c r="D42" s="1">
        <v>98.82</v>
      </c>
      <c r="E42" s="1">
        <v>85</v>
      </c>
      <c r="F42" s="1">
        <v>1</v>
      </c>
      <c r="G42" s="1">
        <v>0</v>
      </c>
      <c r="H42" s="1">
        <v>1</v>
      </c>
      <c r="I42" s="1">
        <v>85</v>
      </c>
      <c r="J42" s="6">
        <v>36130517</v>
      </c>
      <c r="K42" s="6">
        <v>36130433</v>
      </c>
      <c r="L42" s="2">
        <v>1.9999999999999999E-36</v>
      </c>
      <c r="M42" s="1">
        <v>154</v>
      </c>
      <c r="N42" s="34">
        <f>J42-K41</f>
        <v>8076010</v>
      </c>
      <c r="O42" s="17">
        <f>IFERROR(VLOOKUP(B42,dat.gen.tabProp!B:K,10,FALSE), "--")</f>
        <v>1</v>
      </c>
      <c r="P42" t="s">
        <v>415</v>
      </c>
    </row>
    <row r="43" spans="1:16" x14ac:dyDescent="0.45">
      <c r="A43" s="3" t="s">
        <v>47</v>
      </c>
      <c r="B43" s="3" t="s">
        <v>262</v>
      </c>
      <c r="C43" s="3" t="s">
        <v>48</v>
      </c>
      <c r="D43" s="3">
        <v>98.78</v>
      </c>
      <c r="E43" s="3">
        <v>82</v>
      </c>
      <c r="F43" s="3">
        <v>1</v>
      </c>
      <c r="G43" s="3">
        <v>0</v>
      </c>
      <c r="H43" s="3">
        <v>1</v>
      </c>
      <c r="I43" s="3">
        <v>82</v>
      </c>
      <c r="J43" s="7">
        <v>2745206</v>
      </c>
      <c r="K43" s="7">
        <v>2745287</v>
      </c>
      <c r="L43" s="4">
        <v>6.9999999999999999E-35</v>
      </c>
      <c r="M43" s="3">
        <v>148</v>
      </c>
      <c r="N43" s="35"/>
      <c r="O43" s="17">
        <f>IFERROR(VLOOKUP(B43,dat.gen.tabProp!B:K,10,FALSE), "--")</f>
        <v>0.98799999999999999</v>
      </c>
      <c r="P43" t="s">
        <v>416</v>
      </c>
    </row>
    <row r="44" spans="1:16" x14ac:dyDescent="0.45">
      <c r="A44" s="3" t="s">
        <v>49</v>
      </c>
      <c r="B44" s="3" t="s">
        <v>252</v>
      </c>
      <c r="C44" s="3" t="s">
        <v>48</v>
      </c>
      <c r="D44" s="3">
        <v>97.59</v>
      </c>
      <c r="E44" s="3">
        <v>83</v>
      </c>
      <c r="F44" s="3">
        <v>2</v>
      </c>
      <c r="G44" s="3">
        <v>0</v>
      </c>
      <c r="H44" s="3">
        <v>1</v>
      </c>
      <c r="I44" s="3">
        <v>83</v>
      </c>
      <c r="J44" s="7">
        <v>35662229</v>
      </c>
      <c r="K44" s="7">
        <v>35662311</v>
      </c>
      <c r="L44" s="4">
        <v>9.0000000000000008E-34</v>
      </c>
      <c r="M44" s="3">
        <v>145</v>
      </c>
      <c r="N44" s="35">
        <f>J44-K43</f>
        <v>32916942</v>
      </c>
      <c r="O44" s="17">
        <f>IFERROR(VLOOKUP(B44,dat.gen.tabProp!B:K,10,FALSE), "--")</f>
        <v>0.78600000000000003</v>
      </c>
    </row>
    <row r="45" spans="1:16" x14ac:dyDescent="0.45">
      <c r="A45" s="1" t="s">
        <v>64</v>
      </c>
      <c r="B45" s="1" t="s">
        <v>301</v>
      </c>
      <c r="C45" s="1" t="s">
        <v>65</v>
      </c>
      <c r="D45" s="1">
        <v>98.82</v>
      </c>
      <c r="E45" s="1">
        <v>85</v>
      </c>
      <c r="F45" s="1">
        <v>1</v>
      </c>
      <c r="G45" s="1">
        <v>0</v>
      </c>
      <c r="H45" s="1">
        <v>1</v>
      </c>
      <c r="I45" s="1">
        <v>85</v>
      </c>
      <c r="J45" s="6">
        <v>29188754</v>
      </c>
      <c r="K45" s="6">
        <v>29188838</v>
      </c>
      <c r="L45" s="2">
        <v>1.9999999999999999E-36</v>
      </c>
      <c r="M45" s="1">
        <v>154</v>
      </c>
      <c r="N45" s="34"/>
      <c r="O45" s="17" t="str">
        <f>IFERROR(VLOOKUP(B45,dat.gen.tabProp!B:K,10,FALSE), "--")</f>
        <v>--</v>
      </c>
    </row>
    <row r="46" spans="1:16" x14ac:dyDescent="0.45">
      <c r="A46" s="1" t="s">
        <v>77</v>
      </c>
      <c r="B46" s="1" t="s">
        <v>240</v>
      </c>
      <c r="C46" s="1" t="s">
        <v>65</v>
      </c>
      <c r="D46" s="1">
        <v>98.81</v>
      </c>
      <c r="E46" s="1">
        <v>84</v>
      </c>
      <c r="F46" s="1">
        <v>1</v>
      </c>
      <c r="G46" s="1">
        <v>0</v>
      </c>
      <c r="H46" s="1">
        <v>1</v>
      </c>
      <c r="I46" s="1">
        <v>84</v>
      </c>
      <c r="J46" s="6">
        <v>38205258</v>
      </c>
      <c r="K46" s="6">
        <v>38205175</v>
      </c>
      <c r="L46" s="2">
        <v>6.0000000000000003E-36</v>
      </c>
      <c r="M46" s="1">
        <v>152</v>
      </c>
      <c r="N46" s="34">
        <f>J46-K45</f>
        <v>9016420</v>
      </c>
      <c r="O46" s="17">
        <f>IFERROR(VLOOKUP(B46,dat.gen.tabProp!B:K,10,FALSE), "--")</f>
        <v>0.42899999999999999</v>
      </c>
    </row>
    <row r="47" spans="1:16" x14ac:dyDescent="0.45">
      <c r="A47" s="3" t="s">
        <v>59</v>
      </c>
      <c r="B47" s="3" t="s">
        <v>283</v>
      </c>
      <c r="C47" s="3" t="s">
        <v>30</v>
      </c>
      <c r="D47" s="3">
        <v>97.67</v>
      </c>
      <c r="E47" s="3">
        <v>86</v>
      </c>
      <c r="F47" s="3">
        <v>2</v>
      </c>
      <c r="G47" s="3">
        <v>0</v>
      </c>
      <c r="H47" s="3">
        <v>1</v>
      </c>
      <c r="I47" s="3">
        <v>86</v>
      </c>
      <c r="J47" s="7">
        <v>14574054</v>
      </c>
      <c r="K47" s="7">
        <v>14573969</v>
      </c>
      <c r="L47" s="4">
        <v>2E-35</v>
      </c>
      <c r="M47" s="3">
        <v>150</v>
      </c>
      <c r="N47" s="35"/>
      <c r="O47" s="17">
        <f>IFERROR(VLOOKUP(B47,dat.gen.tabProp!B:K,10,FALSE), "--")</f>
        <v>2</v>
      </c>
      <c r="P47" t="s">
        <v>415</v>
      </c>
    </row>
    <row r="48" spans="1:16" x14ac:dyDescent="0.45">
      <c r="A48" s="3" t="s">
        <v>39</v>
      </c>
      <c r="B48" s="3" t="s">
        <v>271</v>
      </c>
      <c r="C48" s="3" t="s">
        <v>30</v>
      </c>
      <c r="D48" s="3">
        <v>97.65</v>
      </c>
      <c r="E48" s="3">
        <v>85</v>
      </c>
      <c r="F48" s="3">
        <v>2</v>
      </c>
      <c r="G48" s="3">
        <v>0</v>
      </c>
      <c r="H48" s="3">
        <v>1</v>
      </c>
      <c r="I48" s="3">
        <v>85</v>
      </c>
      <c r="J48" s="7">
        <v>16127671</v>
      </c>
      <c r="K48" s="7">
        <v>16127755</v>
      </c>
      <c r="L48" s="4">
        <v>8.0000000000000001E-35</v>
      </c>
      <c r="M48" s="3">
        <v>148</v>
      </c>
      <c r="N48" s="35">
        <f>J48-K47</f>
        <v>1553702</v>
      </c>
      <c r="O48" s="17">
        <f>IFERROR(VLOOKUP(B48,dat.gen.tabProp!B:K,10,FALSE), "--")</f>
        <v>1.01</v>
      </c>
      <c r="P48" t="s">
        <v>416</v>
      </c>
    </row>
    <row r="49" spans="1:16" x14ac:dyDescent="0.45">
      <c r="A49" s="3" t="s">
        <v>43</v>
      </c>
      <c r="B49" s="3" t="s">
        <v>264</v>
      </c>
      <c r="C49" s="3" t="s">
        <v>30</v>
      </c>
      <c r="D49" s="3">
        <v>98.82</v>
      </c>
      <c r="E49" s="3">
        <v>85</v>
      </c>
      <c r="F49" s="3">
        <v>1</v>
      </c>
      <c r="G49" s="3">
        <v>0</v>
      </c>
      <c r="H49" s="3">
        <v>1</v>
      </c>
      <c r="I49" s="3">
        <v>85</v>
      </c>
      <c r="J49" s="7">
        <v>17463602</v>
      </c>
      <c r="K49" s="7">
        <v>17463686</v>
      </c>
      <c r="L49" s="4">
        <v>1.9999999999999999E-36</v>
      </c>
      <c r="M49" s="3">
        <v>154</v>
      </c>
      <c r="N49" s="35">
        <f>J49-K48</f>
        <v>1335847</v>
      </c>
      <c r="O49" s="17">
        <f>IFERROR(VLOOKUP(B49,dat.gen.tabProp!B:K,10,FALSE), "--")</f>
        <v>1</v>
      </c>
      <c r="P49" t="s">
        <v>415</v>
      </c>
    </row>
    <row r="50" spans="1:16" x14ac:dyDescent="0.45">
      <c r="A50" s="3" t="s">
        <v>69</v>
      </c>
      <c r="B50" s="3" t="s">
        <v>302</v>
      </c>
      <c r="C50" s="3" t="s">
        <v>30</v>
      </c>
      <c r="D50" s="3">
        <v>97.62</v>
      </c>
      <c r="E50" s="3">
        <v>84</v>
      </c>
      <c r="F50" s="3">
        <v>2</v>
      </c>
      <c r="G50" s="3">
        <v>0</v>
      </c>
      <c r="H50" s="3">
        <v>1</v>
      </c>
      <c r="I50" s="3">
        <v>84</v>
      </c>
      <c r="J50" s="7">
        <v>20507495</v>
      </c>
      <c r="K50" s="7">
        <v>20507578</v>
      </c>
      <c r="L50" s="4">
        <v>6.9999999999999999E-35</v>
      </c>
      <c r="M50" s="3">
        <v>148</v>
      </c>
      <c r="N50" s="35">
        <f>J50-K49</f>
        <v>3043809</v>
      </c>
      <c r="O50" s="17" t="str">
        <f>IFERROR(VLOOKUP(B50,dat.gen.tabProp!B:K,10,FALSE), "--")</f>
        <v>--</v>
      </c>
    </row>
    <row r="51" spans="1:16" x14ac:dyDescent="0.45">
      <c r="A51" s="3" t="s">
        <v>38</v>
      </c>
      <c r="B51" s="3" t="s">
        <v>249</v>
      </c>
      <c r="C51" s="3" t="s">
        <v>30</v>
      </c>
      <c r="D51" s="3">
        <v>98.82</v>
      </c>
      <c r="E51" s="3">
        <v>85</v>
      </c>
      <c r="F51" s="3">
        <v>1</v>
      </c>
      <c r="G51" s="3">
        <v>0</v>
      </c>
      <c r="H51" s="3">
        <v>1</v>
      </c>
      <c r="I51" s="3">
        <v>85</v>
      </c>
      <c r="J51" s="7">
        <v>21074088</v>
      </c>
      <c r="K51" s="7">
        <v>21074004</v>
      </c>
      <c r="L51" s="4">
        <v>1.9999999999999999E-36</v>
      </c>
      <c r="M51" s="3">
        <v>154</v>
      </c>
      <c r="N51" s="35">
        <f>J51-K50</f>
        <v>566510</v>
      </c>
      <c r="O51" s="17">
        <f>IFERROR(VLOOKUP(B51,dat.gen.tabProp!B:K,10,FALSE), "--")</f>
        <v>0.69199999999999995</v>
      </c>
    </row>
    <row r="52" spans="1:16" x14ac:dyDescent="0.45">
      <c r="A52" s="3" t="s">
        <v>51</v>
      </c>
      <c r="B52" s="3" t="s">
        <v>266</v>
      </c>
      <c r="C52" s="3" t="s">
        <v>30</v>
      </c>
      <c r="D52" s="3">
        <v>98.78</v>
      </c>
      <c r="E52" s="3">
        <v>82</v>
      </c>
      <c r="F52" s="3">
        <v>1</v>
      </c>
      <c r="G52" s="3">
        <v>0</v>
      </c>
      <c r="H52" s="3">
        <v>1</v>
      </c>
      <c r="I52" s="3">
        <v>82</v>
      </c>
      <c r="J52" s="7">
        <v>21077370</v>
      </c>
      <c r="K52" s="7">
        <v>21077289</v>
      </c>
      <c r="L52" s="4">
        <v>6.9999999999999999E-35</v>
      </c>
      <c r="M52" s="3">
        <v>148</v>
      </c>
      <c r="N52" s="35">
        <f>J52-K51</f>
        <v>3366</v>
      </c>
      <c r="O52" s="17">
        <f>IFERROR(VLOOKUP(B52,dat.gen.tabProp!B:K,10,FALSE), "--")</f>
        <v>1</v>
      </c>
      <c r="P52" t="s">
        <v>415</v>
      </c>
    </row>
    <row r="53" spans="1:16" x14ac:dyDescent="0.45">
      <c r="A53" s="3" t="s">
        <v>68</v>
      </c>
      <c r="B53" s="3" t="s">
        <v>303</v>
      </c>
      <c r="C53" s="3" t="s">
        <v>30</v>
      </c>
      <c r="D53" s="3">
        <v>96.43</v>
      </c>
      <c r="E53" s="3">
        <v>84</v>
      </c>
      <c r="F53" s="3">
        <v>3</v>
      </c>
      <c r="G53" s="3">
        <v>0</v>
      </c>
      <c r="H53" s="3">
        <v>1</v>
      </c>
      <c r="I53" s="3">
        <v>84</v>
      </c>
      <c r="J53" s="7">
        <v>21130157</v>
      </c>
      <c r="K53" s="7">
        <v>21130074</v>
      </c>
      <c r="L53" s="4">
        <v>1.0000000000000001E-32</v>
      </c>
      <c r="M53" s="3">
        <v>141</v>
      </c>
      <c r="N53" s="35">
        <f>J53-K52</f>
        <v>52868</v>
      </c>
      <c r="O53" s="17" t="str">
        <f>IFERROR(VLOOKUP(B53,dat.gen.tabProp!B:K,10,FALSE), "--")</f>
        <v>--</v>
      </c>
    </row>
    <row r="54" spans="1:16" x14ac:dyDescent="0.45">
      <c r="A54" s="3" t="s">
        <v>42</v>
      </c>
      <c r="B54" s="3" t="s">
        <v>265</v>
      </c>
      <c r="C54" s="3" t="s">
        <v>30</v>
      </c>
      <c r="D54" s="3">
        <v>97.59</v>
      </c>
      <c r="E54" s="3">
        <v>83</v>
      </c>
      <c r="F54" s="3">
        <v>2</v>
      </c>
      <c r="G54" s="3">
        <v>0</v>
      </c>
      <c r="H54" s="3">
        <v>1</v>
      </c>
      <c r="I54" s="3">
        <v>83</v>
      </c>
      <c r="J54" s="7">
        <v>21138061</v>
      </c>
      <c r="K54" s="7">
        <v>21137979</v>
      </c>
      <c r="L54" s="4">
        <v>9.0000000000000008E-34</v>
      </c>
      <c r="M54" s="3">
        <v>145</v>
      </c>
      <c r="N54" s="35">
        <f>J54-K53</f>
        <v>7987</v>
      </c>
      <c r="O54" s="17">
        <f>IFERROR(VLOOKUP(B54,dat.gen.tabProp!B:K,10,FALSE), "--")</f>
        <v>1</v>
      </c>
      <c r="P54" t="s">
        <v>415</v>
      </c>
    </row>
    <row r="55" spans="1:16" x14ac:dyDescent="0.45">
      <c r="A55" s="3" t="s">
        <v>86</v>
      </c>
      <c r="B55" s="3" t="s">
        <v>259</v>
      </c>
      <c r="C55" s="3" t="s">
        <v>30</v>
      </c>
      <c r="D55" s="3">
        <v>98.82</v>
      </c>
      <c r="E55" s="3">
        <v>85</v>
      </c>
      <c r="F55" s="3">
        <v>1</v>
      </c>
      <c r="G55" s="3">
        <v>0</v>
      </c>
      <c r="H55" s="3">
        <v>1</v>
      </c>
      <c r="I55" s="3">
        <v>85</v>
      </c>
      <c r="J55" s="7">
        <v>21228137</v>
      </c>
      <c r="K55" s="7">
        <v>21228221</v>
      </c>
      <c r="L55" s="4">
        <v>1.9999999999999999E-36</v>
      </c>
      <c r="M55" s="3">
        <v>154</v>
      </c>
      <c r="N55" s="35">
        <f>J55-K54</f>
        <v>90158</v>
      </c>
      <c r="O55" s="17">
        <f>IFERROR(VLOOKUP(B55,dat.gen.tabProp!B:K,10,FALSE), "--")</f>
        <v>0.95199999999999996</v>
      </c>
      <c r="P55" t="s">
        <v>416</v>
      </c>
    </row>
    <row r="56" spans="1:16" x14ac:dyDescent="0.45">
      <c r="A56" s="3" t="s">
        <v>79</v>
      </c>
      <c r="B56" s="3" t="s">
        <v>246</v>
      </c>
      <c r="C56" s="3" t="s">
        <v>30</v>
      </c>
      <c r="D56" s="3">
        <v>95.35</v>
      </c>
      <c r="E56" s="3">
        <v>86</v>
      </c>
      <c r="F56" s="3">
        <v>3</v>
      </c>
      <c r="G56" s="3">
        <v>1</v>
      </c>
      <c r="H56" s="3">
        <v>1</v>
      </c>
      <c r="I56" s="3">
        <v>86</v>
      </c>
      <c r="J56" s="7">
        <v>24062779</v>
      </c>
      <c r="K56" s="7">
        <v>24062863</v>
      </c>
      <c r="L56" s="4">
        <v>5.0000000000000004E-32</v>
      </c>
      <c r="M56" s="3">
        <v>139</v>
      </c>
      <c r="N56" s="35">
        <f>J56-K55</f>
        <v>2834558</v>
      </c>
      <c r="O56" s="17">
        <f>IFERROR(VLOOKUP(B56,dat.gen.tabProp!B:K,10,FALSE), "--")</f>
        <v>0.57099999999999995</v>
      </c>
    </row>
    <row r="57" spans="1:16" x14ac:dyDescent="0.45">
      <c r="A57" s="3" t="s">
        <v>72</v>
      </c>
      <c r="B57" s="3" t="s">
        <v>304</v>
      </c>
      <c r="C57" s="3" t="s">
        <v>30</v>
      </c>
      <c r="D57" s="3">
        <v>96.97</v>
      </c>
      <c r="E57" s="3">
        <v>66</v>
      </c>
      <c r="F57" s="3">
        <v>2</v>
      </c>
      <c r="G57" s="3">
        <v>0</v>
      </c>
      <c r="H57" s="3">
        <v>19</v>
      </c>
      <c r="I57" s="3">
        <v>84</v>
      </c>
      <c r="J57" s="7">
        <v>29868476</v>
      </c>
      <c r="K57" s="7">
        <v>29868541</v>
      </c>
      <c r="L57" s="4">
        <v>8.0000000000000003E-25</v>
      </c>
      <c r="M57" s="3">
        <v>115</v>
      </c>
      <c r="N57" s="35">
        <f>J57-K56</f>
        <v>5805613</v>
      </c>
      <c r="O57" s="17" t="str">
        <f>IFERROR(VLOOKUP(B57,dat.gen.tabProp!B:K,10,FALSE), "--")</f>
        <v>--</v>
      </c>
    </row>
    <row r="58" spans="1:16" x14ac:dyDescent="0.45">
      <c r="A58" s="3" t="s">
        <v>74</v>
      </c>
      <c r="B58" s="3" t="s">
        <v>241</v>
      </c>
      <c r="C58" s="3" t="s">
        <v>30</v>
      </c>
      <c r="D58" s="3">
        <v>98.81</v>
      </c>
      <c r="E58" s="3">
        <v>84</v>
      </c>
      <c r="F58" s="3">
        <v>1</v>
      </c>
      <c r="G58" s="3">
        <v>0</v>
      </c>
      <c r="H58" s="3">
        <v>1</v>
      </c>
      <c r="I58" s="3">
        <v>84</v>
      </c>
      <c r="J58" s="7">
        <v>35358670</v>
      </c>
      <c r="K58" s="7">
        <v>35358753</v>
      </c>
      <c r="L58" s="4">
        <v>6.0000000000000003E-36</v>
      </c>
      <c r="M58" s="3">
        <v>152</v>
      </c>
      <c r="N58" s="35">
        <f>J58-K57</f>
        <v>5490129</v>
      </c>
      <c r="O58" s="17">
        <f>IFERROR(VLOOKUP(B58,dat.gen.tabProp!B:K,10,FALSE), "--")</f>
        <v>0.45200000000000001</v>
      </c>
    </row>
    <row r="59" spans="1:16" x14ac:dyDescent="0.45">
      <c r="A59" s="3" t="s">
        <v>73</v>
      </c>
      <c r="B59" s="3" t="s">
        <v>414</v>
      </c>
      <c r="C59" s="3" t="s">
        <v>30</v>
      </c>
      <c r="D59" s="3">
        <v>96.51</v>
      </c>
      <c r="E59" s="3">
        <v>86</v>
      </c>
      <c r="F59" s="3">
        <v>3</v>
      </c>
      <c r="G59" s="3">
        <v>0</v>
      </c>
      <c r="H59" s="3">
        <v>1</v>
      </c>
      <c r="I59" s="3">
        <v>86</v>
      </c>
      <c r="J59" s="7">
        <v>36055518</v>
      </c>
      <c r="K59" s="7">
        <v>36055433</v>
      </c>
      <c r="L59" s="4">
        <v>3E-34</v>
      </c>
      <c r="M59" s="3">
        <v>147</v>
      </c>
      <c r="N59" s="35">
        <f>J59-K58</f>
        <v>696765</v>
      </c>
      <c r="O59" s="17">
        <f>IFERROR(VLOOKUP(B59,dat.gen.tabProp!B:K,10,FALSE), "--")</f>
        <v>3.3849999999999998</v>
      </c>
    </row>
    <row r="60" spans="1:16" x14ac:dyDescent="0.45">
      <c r="A60" s="3" t="s">
        <v>81</v>
      </c>
      <c r="B60" s="3" t="s">
        <v>413</v>
      </c>
      <c r="C60" s="3" t="s">
        <v>30</v>
      </c>
      <c r="D60" s="3">
        <v>97.67</v>
      </c>
      <c r="E60" s="3">
        <v>86</v>
      </c>
      <c r="F60" s="3">
        <v>2</v>
      </c>
      <c r="G60" s="3">
        <v>0</v>
      </c>
      <c r="H60" s="3">
        <v>1</v>
      </c>
      <c r="I60" s="3">
        <v>86</v>
      </c>
      <c r="J60" s="7">
        <v>36055518</v>
      </c>
      <c r="K60" s="7">
        <v>36055433</v>
      </c>
      <c r="L60" s="4">
        <v>6.0000000000000003E-36</v>
      </c>
      <c r="M60" s="3">
        <v>152</v>
      </c>
      <c r="N60" s="36" t="s">
        <v>412</v>
      </c>
      <c r="O60" s="17">
        <f>IFERROR(VLOOKUP(B60,dat.gen.tabProp!B:K,10,FALSE), "--")</f>
        <v>2.964</v>
      </c>
    </row>
    <row r="61" spans="1:16" x14ac:dyDescent="0.45">
      <c r="A61" s="3" t="s">
        <v>29</v>
      </c>
      <c r="B61" s="3" t="s">
        <v>244</v>
      </c>
      <c r="C61" s="3" t="s">
        <v>30</v>
      </c>
      <c r="D61" s="3">
        <v>98.82</v>
      </c>
      <c r="E61" s="3">
        <v>85</v>
      </c>
      <c r="F61" s="3">
        <v>1</v>
      </c>
      <c r="G61" s="3">
        <v>0</v>
      </c>
      <c r="H61" s="3">
        <v>1</v>
      </c>
      <c r="I61" s="3">
        <v>85</v>
      </c>
      <c r="J61" s="7">
        <v>39175916</v>
      </c>
      <c r="K61" s="7">
        <v>39175832</v>
      </c>
      <c r="L61" s="4">
        <v>1.9999999999999999E-36</v>
      </c>
      <c r="M61" s="3">
        <v>154</v>
      </c>
      <c r="N61" s="35">
        <f>J61-K60</f>
        <v>3120483</v>
      </c>
      <c r="O61" s="17">
        <f>IFERROR(VLOOKUP(B61,dat.gen.tabProp!B:K,10,FALSE), "--")</f>
        <v>0.51600000000000001</v>
      </c>
    </row>
  </sheetData>
  <sortState ref="A2:P61">
    <sortCondition ref="C2:C63"/>
    <sortCondition ref="J2:J63"/>
  </sortState>
  <conditionalFormatting sqref="O1:O1048576">
    <cfRule type="cellIs" dxfId="14" priority="3" operator="between">
      <formula>1.8</formula>
      <formula>2.2</formula>
    </cfRule>
    <cfRule type="cellIs" dxfId="13" priority="4" operator="between">
      <formula>0.8</formula>
      <formula>1.2</formula>
    </cfRule>
  </conditionalFormatting>
  <conditionalFormatting sqref="P1">
    <cfRule type="cellIs" dxfId="12" priority="1" operator="between">
      <formula>1.8</formula>
      <formula>2.2</formula>
    </cfRule>
    <cfRule type="cellIs" dxfId="11" priority="2" operator="between">
      <formula>0.8</formula>
      <formula>1.2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O30" sqref="O30"/>
    </sheetView>
  </sheetViews>
  <sheetFormatPr defaultRowHeight="14.25" x14ac:dyDescent="0.45"/>
  <cols>
    <col min="1" max="1" width="13.6640625" bestFit="1" customWidth="1"/>
    <col min="2" max="2" width="11.06640625" bestFit="1" customWidth="1"/>
    <col min="3" max="3" width="10.33203125" bestFit="1" customWidth="1"/>
    <col min="4" max="4" width="6.06640625" bestFit="1" customWidth="1"/>
    <col min="5" max="5" width="5.9296875" bestFit="1" customWidth="1"/>
    <col min="6" max="6" width="8.6640625" bestFit="1" customWidth="1"/>
    <col min="7" max="7" width="7.86328125" bestFit="1" customWidth="1"/>
    <col min="8" max="8" width="5.53125" bestFit="1" customWidth="1"/>
    <col min="9" max="9" width="4.9296875" bestFit="1" customWidth="1"/>
    <col min="10" max="11" width="8.73046875" bestFit="1" customWidth="1"/>
    <col min="12" max="12" width="7.73046875" bestFit="1" customWidth="1"/>
    <col min="13" max="13" width="7.265625" bestFit="1" customWidth="1"/>
    <col min="14" max="14" width="9.6640625" bestFit="1" customWidth="1"/>
    <col min="15" max="15" width="16.06640625" bestFit="1" customWidth="1"/>
    <col min="16" max="16" width="12.1328125" style="18" bestFit="1" customWidth="1"/>
  </cols>
  <sheetData>
    <row r="1" spans="1:16" s="23" customFormat="1" x14ac:dyDescent="0.45">
      <c r="A1" s="23" t="s">
        <v>411</v>
      </c>
      <c r="B1" s="23" t="s">
        <v>234</v>
      </c>
      <c r="C1" s="23" t="s">
        <v>0</v>
      </c>
      <c r="D1" s="23" t="s">
        <v>1</v>
      </c>
      <c r="E1" s="23" t="s">
        <v>2</v>
      </c>
      <c r="F1" s="23" t="s">
        <v>3</v>
      </c>
      <c r="G1" s="23" t="s">
        <v>4</v>
      </c>
      <c r="H1" s="23" t="s">
        <v>5</v>
      </c>
      <c r="I1" s="23" t="s">
        <v>6</v>
      </c>
      <c r="J1" s="23" t="s">
        <v>7</v>
      </c>
      <c r="K1" s="23" t="s">
        <v>8</v>
      </c>
      <c r="L1" s="23" t="s">
        <v>9</v>
      </c>
      <c r="M1" s="23" t="s">
        <v>10</v>
      </c>
      <c r="N1" s="23" t="s">
        <v>87</v>
      </c>
      <c r="O1" s="23" t="s">
        <v>311</v>
      </c>
      <c r="P1" s="26" t="s">
        <v>409</v>
      </c>
    </row>
    <row r="2" spans="1:16" x14ac:dyDescent="0.45">
      <c r="A2" s="1" t="s">
        <v>88</v>
      </c>
      <c r="B2" s="1" t="str">
        <f>"CODE_"&amp;MID(A2,FIND("_",A2)+1,5)</f>
        <v>CODE_3999_</v>
      </c>
      <c r="C2" s="1" t="s">
        <v>14</v>
      </c>
      <c r="D2" s="1">
        <v>87.95</v>
      </c>
      <c r="E2" s="1">
        <v>83</v>
      </c>
      <c r="F2" s="1">
        <v>8</v>
      </c>
      <c r="G2" s="1">
        <v>2</v>
      </c>
      <c r="H2" s="1">
        <v>1</v>
      </c>
      <c r="I2" s="1">
        <v>83</v>
      </c>
      <c r="J2" s="1">
        <v>10092756</v>
      </c>
      <c r="K2" s="1">
        <v>10092836</v>
      </c>
      <c r="L2" s="2">
        <v>2.9999999999999999E-19</v>
      </c>
      <c r="M2" s="1">
        <v>97.1</v>
      </c>
      <c r="N2" s="1"/>
      <c r="O2" s="1" t="s">
        <v>306</v>
      </c>
      <c r="P2" s="27">
        <f>IFERROR(VLOOKUP(B2,dat.gen.tabProp!B:K,10,FALSE), "--")</f>
        <v>1.002</v>
      </c>
    </row>
    <row r="3" spans="1:16" x14ac:dyDescent="0.45">
      <c r="A3" s="1" t="s">
        <v>88</v>
      </c>
      <c r="B3" s="1" t="str">
        <f>"CODE_"&amp;MID(A3,FIND("_",A3)+1,5)</f>
        <v>CODE_3999_</v>
      </c>
      <c r="C3" s="1" t="s">
        <v>14</v>
      </c>
      <c r="D3" s="1">
        <v>88.89</v>
      </c>
      <c r="E3" s="1">
        <v>81</v>
      </c>
      <c r="F3" s="1">
        <v>7</v>
      </c>
      <c r="G3" s="1">
        <v>1</v>
      </c>
      <c r="H3" s="1">
        <v>1</v>
      </c>
      <c r="I3" s="1">
        <v>81</v>
      </c>
      <c r="J3" s="1">
        <v>10153914</v>
      </c>
      <c r="K3" s="1">
        <v>10153992</v>
      </c>
      <c r="L3" s="2">
        <v>1.9999999999999999E-20</v>
      </c>
      <c r="M3" s="1">
        <v>100</v>
      </c>
      <c r="N3" s="6">
        <f>J3-K2</f>
        <v>61078</v>
      </c>
      <c r="O3" s="6" t="s">
        <v>306</v>
      </c>
      <c r="P3" s="27">
        <f>IFERROR(VLOOKUP(B3,dat.gen.tabProp!B:K,10,FALSE), "--")</f>
        <v>1.002</v>
      </c>
    </row>
    <row r="4" spans="1:16" x14ac:dyDescent="0.45">
      <c r="A4" s="1" t="s">
        <v>88</v>
      </c>
      <c r="B4" s="1" t="str">
        <f>"CODE_"&amp;MID(A4,FIND("_",A4)+1,5)</f>
        <v>CODE_3999_</v>
      </c>
      <c r="C4" s="1" t="s">
        <v>14</v>
      </c>
      <c r="D4" s="1">
        <v>98.82</v>
      </c>
      <c r="E4" s="1">
        <v>85</v>
      </c>
      <c r="F4" s="1">
        <v>1</v>
      </c>
      <c r="G4" s="1">
        <v>0</v>
      </c>
      <c r="H4" s="1">
        <v>1</v>
      </c>
      <c r="I4" s="1">
        <v>85</v>
      </c>
      <c r="J4" s="1">
        <v>44805843</v>
      </c>
      <c r="K4" s="1">
        <v>44805759</v>
      </c>
      <c r="L4" s="2">
        <v>1.9999999999999999E-36</v>
      </c>
      <c r="M4" s="1">
        <v>154</v>
      </c>
      <c r="N4" s="6">
        <f>J4-K3</f>
        <v>34651851</v>
      </c>
      <c r="O4" s="6" t="s">
        <v>306</v>
      </c>
      <c r="P4" s="27">
        <f>IFERROR(VLOOKUP(B4,dat.gen.tabProp!B:K,10,FALSE), "--")</f>
        <v>1.002</v>
      </c>
    </row>
    <row r="5" spans="1:16" x14ac:dyDescent="0.45">
      <c r="A5" s="20" t="s">
        <v>92</v>
      </c>
      <c r="B5" s="20" t="str">
        <f>"CODE_"&amp;MID(A5,FIND("_",A5)+1,5)</f>
        <v>CODE_16087</v>
      </c>
      <c r="C5" s="20" t="s">
        <v>19</v>
      </c>
      <c r="D5" s="20">
        <v>95.24</v>
      </c>
      <c r="E5" s="20">
        <v>84</v>
      </c>
      <c r="F5" s="20">
        <v>4</v>
      </c>
      <c r="G5" s="20">
        <v>0</v>
      </c>
      <c r="H5" s="20">
        <v>1</v>
      </c>
      <c r="I5" s="20">
        <v>84</v>
      </c>
      <c r="J5" s="20">
        <v>2549794</v>
      </c>
      <c r="K5" s="20">
        <v>2549711</v>
      </c>
      <c r="L5" s="21">
        <v>5.9999999999999996E-31</v>
      </c>
      <c r="M5" s="20">
        <v>135</v>
      </c>
      <c r="N5" s="22"/>
      <c r="O5" s="22" t="s">
        <v>307</v>
      </c>
      <c r="P5" s="28" t="str">
        <f>IFERROR(VLOOKUP(B5,dat.gen.tabProp!B:K,10,FALSE), "--")</f>
        <v>--</v>
      </c>
    </row>
    <row r="6" spans="1:16" x14ac:dyDescent="0.45">
      <c r="A6" s="20" t="s">
        <v>89</v>
      </c>
      <c r="B6" s="20" t="str">
        <f>"CODE_"&amp;MID(A6,FIND("_",A6)+1,5)</f>
        <v>CODE_49943</v>
      </c>
      <c r="C6" s="20" t="s">
        <v>19</v>
      </c>
      <c r="D6" s="20">
        <v>97.67</v>
      </c>
      <c r="E6" s="20">
        <v>86</v>
      </c>
      <c r="F6" s="20">
        <v>2</v>
      </c>
      <c r="G6" s="20">
        <v>0</v>
      </c>
      <c r="H6" s="20">
        <v>1</v>
      </c>
      <c r="I6" s="20">
        <v>86</v>
      </c>
      <c r="J6" s="20">
        <v>50327122</v>
      </c>
      <c r="K6" s="20">
        <v>50327037</v>
      </c>
      <c r="L6" s="21">
        <v>6.0000000000000003E-36</v>
      </c>
      <c r="M6" s="20">
        <v>152</v>
      </c>
      <c r="N6" s="22">
        <f>J6-K5</f>
        <v>47777411</v>
      </c>
      <c r="O6" s="22" t="s">
        <v>306</v>
      </c>
      <c r="P6" s="28">
        <f>IFERROR(VLOOKUP(B6,dat.gen.tabProp!B:K,10,FALSE), "--")</f>
        <v>1.0209999999999999</v>
      </c>
    </row>
    <row r="7" spans="1:16" x14ac:dyDescent="0.45">
      <c r="A7" s="20" t="s">
        <v>94</v>
      </c>
      <c r="B7" s="20" t="str">
        <f>"CODE_"&amp;MID(A7,FIND("_",A7)+1,5)</f>
        <v>CODE_24297</v>
      </c>
      <c r="C7" s="20" t="s">
        <v>19</v>
      </c>
      <c r="D7" s="20">
        <v>97.67</v>
      </c>
      <c r="E7" s="20">
        <v>86</v>
      </c>
      <c r="F7" s="20">
        <v>2</v>
      </c>
      <c r="G7" s="20">
        <v>0</v>
      </c>
      <c r="H7" s="20">
        <v>1</v>
      </c>
      <c r="I7" s="20">
        <v>86</v>
      </c>
      <c r="J7" s="20">
        <v>50867033</v>
      </c>
      <c r="K7" s="20">
        <v>50867118</v>
      </c>
      <c r="L7" s="21">
        <v>6.0000000000000003E-36</v>
      </c>
      <c r="M7" s="20">
        <v>152</v>
      </c>
      <c r="N7" s="22">
        <f>J7-K6</f>
        <v>539996</v>
      </c>
      <c r="O7" s="22" t="s">
        <v>308</v>
      </c>
      <c r="P7" s="28">
        <f>IFERROR(VLOOKUP(B7,dat.gen.tabProp!B:K,10,FALSE), "--")</f>
        <v>4.8000000000000001E-2</v>
      </c>
    </row>
    <row r="8" spans="1:16" x14ac:dyDescent="0.45">
      <c r="A8" s="20" t="s">
        <v>94</v>
      </c>
      <c r="B8" s="20" t="str">
        <f>"CODE_"&amp;MID(A8,FIND("_",A8)+1,5)</f>
        <v>CODE_24297</v>
      </c>
      <c r="C8" s="20" t="s">
        <v>19</v>
      </c>
      <c r="D8" s="20">
        <v>97.67</v>
      </c>
      <c r="E8" s="20">
        <v>86</v>
      </c>
      <c r="F8" s="20">
        <v>2</v>
      </c>
      <c r="G8" s="20">
        <v>0</v>
      </c>
      <c r="H8" s="20">
        <v>1</v>
      </c>
      <c r="I8" s="20">
        <v>86</v>
      </c>
      <c r="J8" s="20">
        <v>50869339</v>
      </c>
      <c r="K8" s="20">
        <v>50869424</v>
      </c>
      <c r="L8" s="21">
        <v>6.0000000000000003E-36</v>
      </c>
      <c r="M8" s="20">
        <v>152</v>
      </c>
      <c r="N8" s="22">
        <f>J8-K7</f>
        <v>2221</v>
      </c>
      <c r="O8" s="22" t="s">
        <v>308</v>
      </c>
      <c r="P8" s="28">
        <f>IFERROR(VLOOKUP(B8,dat.gen.tabProp!B:K,10,FALSE), "--")</f>
        <v>4.8000000000000001E-2</v>
      </c>
    </row>
    <row r="9" spans="1:16" x14ac:dyDescent="0.45">
      <c r="A9" s="20" t="s">
        <v>92</v>
      </c>
      <c r="B9" s="20" t="str">
        <f>"CODE_"&amp;MID(A9,FIND("_",A9)+1,5)</f>
        <v>CODE_16087</v>
      </c>
      <c r="C9" s="20" t="s">
        <v>19</v>
      </c>
      <c r="D9" s="20">
        <v>96.43</v>
      </c>
      <c r="E9" s="20">
        <v>84</v>
      </c>
      <c r="F9" s="20">
        <v>3</v>
      </c>
      <c r="G9" s="20">
        <v>0</v>
      </c>
      <c r="H9" s="20">
        <v>1</v>
      </c>
      <c r="I9" s="20">
        <v>84</v>
      </c>
      <c r="J9" s="20">
        <v>63629724</v>
      </c>
      <c r="K9" s="20">
        <v>63629807</v>
      </c>
      <c r="L9" s="21">
        <v>1.0000000000000001E-32</v>
      </c>
      <c r="M9" s="20">
        <v>141</v>
      </c>
      <c r="N9" s="22">
        <f>J9-K8</f>
        <v>12760300</v>
      </c>
      <c r="O9" s="22" t="s">
        <v>307</v>
      </c>
      <c r="P9" s="28" t="str">
        <f>IFERROR(VLOOKUP(B9,dat.gen.tabProp!B:K,10,FALSE), "--")</f>
        <v>--</v>
      </c>
    </row>
    <row r="10" spans="1:16" x14ac:dyDescent="0.45">
      <c r="A10" s="1" t="s">
        <v>90</v>
      </c>
      <c r="B10" s="1" t="str">
        <f>"CODE_"&amp;MID(A10,FIND("_",A10)+1,5)</f>
        <v>CODE_10809</v>
      </c>
      <c r="C10" s="1" t="s">
        <v>37</v>
      </c>
      <c r="D10" s="1">
        <v>96.25</v>
      </c>
      <c r="E10" s="1">
        <v>80</v>
      </c>
      <c r="F10" s="1">
        <v>3</v>
      </c>
      <c r="G10" s="1">
        <v>0</v>
      </c>
      <c r="H10" s="1">
        <v>4</v>
      </c>
      <c r="I10" s="1">
        <v>83</v>
      </c>
      <c r="J10" s="1">
        <v>31482391</v>
      </c>
      <c r="K10" s="1">
        <v>31482312</v>
      </c>
      <c r="L10" s="2">
        <v>2.0000000000000002E-30</v>
      </c>
      <c r="M10" s="1">
        <v>134</v>
      </c>
      <c r="N10" s="6"/>
      <c r="O10" s="6" t="s">
        <v>307</v>
      </c>
      <c r="P10" s="27" t="str">
        <f>IFERROR(VLOOKUP(B10,dat.gen.tabProp!B:K,10,FALSE), "--")</f>
        <v>--</v>
      </c>
    </row>
    <row r="11" spans="1:16" x14ac:dyDescent="0.45">
      <c r="A11" s="20" t="s">
        <v>88</v>
      </c>
      <c r="B11" s="20" t="str">
        <f>"CODE_"&amp;MID(A11,FIND("_",A11)+1,5)</f>
        <v>CODE_3999_</v>
      </c>
      <c r="C11" s="20" t="s">
        <v>67</v>
      </c>
      <c r="D11" s="20">
        <v>90</v>
      </c>
      <c r="E11" s="20">
        <v>80</v>
      </c>
      <c r="F11" s="20">
        <v>6</v>
      </c>
      <c r="G11" s="20">
        <v>2</v>
      </c>
      <c r="H11" s="20">
        <v>4</v>
      </c>
      <c r="I11" s="20">
        <v>83</v>
      </c>
      <c r="J11" s="20">
        <v>14458341</v>
      </c>
      <c r="K11" s="20">
        <v>14458264</v>
      </c>
      <c r="L11" s="21">
        <v>1.9999999999999998E-21</v>
      </c>
      <c r="M11" s="20">
        <v>104</v>
      </c>
      <c r="N11" s="22"/>
      <c r="O11" s="22" t="s">
        <v>306</v>
      </c>
      <c r="P11" s="28">
        <f>IFERROR(VLOOKUP(B11,dat.gen.tabProp!B:K,10,FALSE), "--")</f>
        <v>1.002</v>
      </c>
    </row>
    <row r="12" spans="1:16" x14ac:dyDescent="0.45">
      <c r="A12" s="20" t="s">
        <v>88</v>
      </c>
      <c r="B12" s="20" t="str">
        <f>"CODE_"&amp;MID(A12,FIND("_",A12)+1,5)</f>
        <v>CODE_3999_</v>
      </c>
      <c r="C12" s="20" t="s">
        <v>67</v>
      </c>
      <c r="D12" s="20">
        <v>87.5</v>
      </c>
      <c r="E12" s="20">
        <v>80</v>
      </c>
      <c r="F12" s="20">
        <v>8</v>
      </c>
      <c r="G12" s="20">
        <v>1</v>
      </c>
      <c r="H12" s="20">
        <v>4</v>
      </c>
      <c r="I12" s="20">
        <v>83</v>
      </c>
      <c r="J12" s="20">
        <v>35451032</v>
      </c>
      <c r="K12" s="20">
        <v>35450955</v>
      </c>
      <c r="L12" s="21">
        <v>1.0000000000000001E-17</v>
      </c>
      <c r="M12" s="20">
        <v>91.6</v>
      </c>
      <c r="N12" s="22">
        <f>J12-K11</f>
        <v>20992768</v>
      </c>
      <c r="O12" s="22" t="s">
        <v>306</v>
      </c>
      <c r="P12" s="28">
        <f>IFERROR(VLOOKUP(B12,dat.gen.tabProp!B:K,10,FALSE), "--")</f>
        <v>1.002</v>
      </c>
    </row>
    <row r="13" spans="1:16" x14ac:dyDescent="0.45">
      <c r="A13" s="20" t="s">
        <v>90</v>
      </c>
      <c r="B13" s="20" t="str">
        <f>"CODE_"&amp;MID(A13,FIND("_",A13)+1,5)</f>
        <v>CODE_10809</v>
      </c>
      <c r="C13" s="20" t="s">
        <v>67</v>
      </c>
      <c r="D13" s="20">
        <v>97.67</v>
      </c>
      <c r="E13" s="20">
        <v>43</v>
      </c>
      <c r="F13" s="20">
        <v>1</v>
      </c>
      <c r="G13" s="20">
        <v>0</v>
      </c>
      <c r="H13" s="20">
        <v>1</v>
      </c>
      <c r="I13" s="20">
        <v>43</v>
      </c>
      <c r="J13" s="20">
        <v>58024836</v>
      </c>
      <c r="K13" s="20">
        <v>58024878</v>
      </c>
      <c r="L13" s="21">
        <v>9.9999999999999998E-13</v>
      </c>
      <c r="M13" s="20">
        <v>75</v>
      </c>
      <c r="N13" s="22">
        <f>J13-K12</f>
        <v>22573881</v>
      </c>
      <c r="O13" s="22" t="s">
        <v>307</v>
      </c>
      <c r="P13" s="28" t="str">
        <f>IFERROR(VLOOKUP(B13,dat.gen.tabProp!B:K,10,FALSE), "--")</f>
        <v>--</v>
      </c>
    </row>
    <row r="14" spans="1:16" x14ac:dyDescent="0.45">
      <c r="A14" s="1" t="s">
        <v>88</v>
      </c>
      <c r="B14" s="1" t="str">
        <f>"CODE_"&amp;MID(A14,FIND("_",A14)+1,5)</f>
        <v>CODE_3999_</v>
      </c>
      <c r="C14" s="1" t="s">
        <v>23</v>
      </c>
      <c r="D14" s="1">
        <v>88.61</v>
      </c>
      <c r="E14" s="1">
        <v>79</v>
      </c>
      <c r="F14" s="1">
        <v>7</v>
      </c>
      <c r="G14" s="1">
        <v>2</v>
      </c>
      <c r="H14" s="1">
        <v>5</v>
      </c>
      <c r="I14" s="1">
        <v>83</v>
      </c>
      <c r="J14" s="1">
        <v>25873284</v>
      </c>
      <c r="K14" s="1">
        <v>25873208</v>
      </c>
      <c r="L14" s="2">
        <v>2.9999999999999999E-19</v>
      </c>
      <c r="M14" s="1">
        <v>97.1</v>
      </c>
      <c r="N14" s="6"/>
      <c r="O14" s="6" t="s">
        <v>306</v>
      </c>
      <c r="P14" s="27">
        <f>IFERROR(VLOOKUP(B14,dat.gen.tabProp!B:K,10,FALSE), "--")</f>
        <v>1.002</v>
      </c>
    </row>
    <row r="15" spans="1:16" x14ac:dyDescent="0.45">
      <c r="A15" s="1" t="s">
        <v>88</v>
      </c>
      <c r="B15" s="1" t="str">
        <f>"CODE_"&amp;MID(A15,FIND("_",A15)+1,5)</f>
        <v>CODE_3999_</v>
      </c>
      <c r="C15" s="1" t="s">
        <v>23</v>
      </c>
      <c r="D15" s="1">
        <v>90.12</v>
      </c>
      <c r="E15" s="1">
        <v>81</v>
      </c>
      <c r="F15" s="1">
        <v>4</v>
      </c>
      <c r="G15" s="1">
        <v>3</v>
      </c>
      <c r="H15" s="1">
        <v>1</v>
      </c>
      <c r="I15" s="1">
        <v>80</v>
      </c>
      <c r="J15" s="1">
        <v>29157722</v>
      </c>
      <c r="K15" s="1">
        <v>29157645</v>
      </c>
      <c r="L15" s="2">
        <v>1.9999999999999998E-21</v>
      </c>
      <c r="M15" s="1">
        <v>104</v>
      </c>
      <c r="N15" s="6">
        <f>J15-K14</f>
        <v>3284514</v>
      </c>
      <c r="O15" s="6" t="s">
        <v>306</v>
      </c>
      <c r="P15" s="27">
        <f>IFERROR(VLOOKUP(B15,dat.gen.tabProp!B:K,10,FALSE), "--")</f>
        <v>1.002</v>
      </c>
    </row>
    <row r="16" spans="1:16" x14ac:dyDescent="0.45">
      <c r="A16" s="1" t="s">
        <v>88</v>
      </c>
      <c r="B16" s="1" t="str">
        <f>"CODE_"&amp;MID(A16,FIND("_",A16)+1,5)</f>
        <v>CODE_3999_</v>
      </c>
      <c r="C16" s="1" t="s">
        <v>23</v>
      </c>
      <c r="D16" s="1">
        <v>87.95</v>
      </c>
      <c r="E16" s="1">
        <v>83</v>
      </c>
      <c r="F16" s="1">
        <v>8</v>
      </c>
      <c r="G16" s="1">
        <v>2</v>
      </c>
      <c r="H16" s="1">
        <v>1</v>
      </c>
      <c r="I16" s="1">
        <v>83</v>
      </c>
      <c r="J16" s="1">
        <v>32849749</v>
      </c>
      <c r="K16" s="1">
        <v>32849669</v>
      </c>
      <c r="L16" s="2">
        <v>7.9999999999999996E-20</v>
      </c>
      <c r="M16" s="1">
        <v>99</v>
      </c>
      <c r="N16" s="6">
        <f>J16-K15</f>
        <v>3692104</v>
      </c>
      <c r="O16" s="6" t="s">
        <v>306</v>
      </c>
      <c r="P16" s="27">
        <f>IFERROR(VLOOKUP(B16,dat.gen.tabProp!B:K,10,FALSE), "--")</f>
        <v>1.002</v>
      </c>
    </row>
    <row r="17" spans="1:16" x14ac:dyDescent="0.45">
      <c r="A17" s="1" t="s">
        <v>93</v>
      </c>
      <c r="B17" s="1" t="str">
        <f>"CODE_"&amp;MID(A17,FIND("_",A17)+1,5)</f>
        <v>CODE_45__6</v>
      </c>
      <c r="C17" s="1" t="s">
        <v>23</v>
      </c>
      <c r="D17" s="1">
        <v>97.67</v>
      </c>
      <c r="E17" s="1">
        <v>86</v>
      </c>
      <c r="F17" s="1">
        <v>2</v>
      </c>
      <c r="G17" s="1">
        <v>0</v>
      </c>
      <c r="H17" s="1">
        <v>1</v>
      </c>
      <c r="I17" s="1">
        <v>86</v>
      </c>
      <c r="J17" s="1">
        <v>35495194</v>
      </c>
      <c r="K17" s="1">
        <v>35495109</v>
      </c>
      <c r="L17" s="2">
        <v>6.0000000000000003E-36</v>
      </c>
      <c r="M17" s="1">
        <v>152</v>
      </c>
      <c r="N17" s="6">
        <f>J17-K16</f>
        <v>2645525</v>
      </c>
      <c r="O17" s="6" t="s">
        <v>309</v>
      </c>
      <c r="P17" s="27" t="str">
        <f>IFERROR(VLOOKUP(B17,dat.gen.tabProp!B:K,10,FALSE), "--")</f>
        <v>--</v>
      </c>
    </row>
    <row r="18" spans="1:16" x14ac:dyDescent="0.45">
      <c r="A18" s="1" t="s">
        <v>93</v>
      </c>
      <c r="B18" s="1" t="str">
        <f>"CODE_"&amp;MID(A18,FIND("_",A18)+1,5)</f>
        <v>CODE_45__6</v>
      </c>
      <c r="C18" s="1" t="s">
        <v>23</v>
      </c>
      <c r="D18" s="1">
        <v>93.98</v>
      </c>
      <c r="E18" s="1">
        <v>83</v>
      </c>
      <c r="F18" s="1">
        <v>5</v>
      </c>
      <c r="G18" s="1">
        <v>0</v>
      </c>
      <c r="H18" s="1">
        <v>1</v>
      </c>
      <c r="I18" s="1">
        <v>83</v>
      </c>
      <c r="J18" s="1">
        <v>35502059</v>
      </c>
      <c r="K18" s="1">
        <v>35501977</v>
      </c>
      <c r="L18" s="2">
        <v>3.0000000000000003E-29</v>
      </c>
      <c r="M18" s="1">
        <v>130</v>
      </c>
      <c r="N18" s="6">
        <f>J18-K17</f>
        <v>6950</v>
      </c>
      <c r="O18" s="6" t="s">
        <v>309</v>
      </c>
      <c r="P18" s="27" t="str">
        <f>IFERROR(VLOOKUP(B18,dat.gen.tabProp!B:K,10,FALSE), "--")</f>
        <v>--</v>
      </c>
    </row>
    <row r="19" spans="1:16" x14ac:dyDescent="0.45">
      <c r="A19" s="1" t="s">
        <v>91</v>
      </c>
      <c r="B19" s="1" t="str">
        <f>"CODE_"&amp;MID(A19,FIND("_",A19)+1,5)</f>
        <v>CODE_27743</v>
      </c>
      <c r="C19" s="1" t="s">
        <v>23</v>
      </c>
      <c r="D19" s="1">
        <v>97.59</v>
      </c>
      <c r="E19" s="1">
        <v>83</v>
      </c>
      <c r="F19" s="1">
        <v>2</v>
      </c>
      <c r="G19" s="1">
        <v>0</v>
      </c>
      <c r="H19" s="1">
        <v>1</v>
      </c>
      <c r="I19" s="1">
        <v>83</v>
      </c>
      <c r="J19" s="1">
        <v>63966926</v>
      </c>
      <c r="K19" s="1">
        <v>63966844</v>
      </c>
      <c r="L19" s="2">
        <v>9.0000000000000008E-34</v>
      </c>
      <c r="M19" s="1">
        <v>145</v>
      </c>
      <c r="N19" s="6">
        <f>J19-K18</f>
        <v>28464949</v>
      </c>
      <c r="O19" s="6" t="s">
        <v>310</v>
      </c>
      <c r="P19" s="27">
        <f>IFERROR(VLOOKUP(B19,dat.gen.tabProp!B:K,10,FALSE), "--")</f>
        <v>1</v>
      </c>
    </row>
    <row r="20" spans="1:16" x14ac:dyDescent="0.45">
      <c r="A20" s="1" t="s">
        <v>91</v>
      </c>
      <c r="B20" s="1" t="str">
        <f>"CODE_"&amp;MID(A20,FIND("_",A20)+1,5)</f>
        <v>CODE_27743</v>
      </c>
      <c r="C20" s="1" t="s">
        <v>23</v>
      </c>
      <c r="D20" s="1">
        <v>98.8</v>
      </c>
      <c r="E20" s="1">
        <v>83</v>
      </c>
      <c r="F20" s="1">
        <v>1</v>
      </c>
      <c r="G20" s="1">
        <v>0</v>
      </c>
      <c r="H20" s="1">
        <v>1</v>
      </c>
      <c r="I20" s="1">
        <v>83</v>
      </c>
      <c r="J20" s="1">
        <v>63968015</v>
      </c>
      <c r="K20" s="1">
        <v>63967933</v>
      </c>
      <c r="L20" s="2">
        <v>2E-35</v>
      </c>
      <c r="M20" s="1">
        <v>150</v>
      </c>
      <c r="N20" s="6">
        <f>J20-K19</f>
        <v>1171</v>
      </c>
      <c r="O20" s="6" t="s">
        <v>310</v>
      </c>
      <c r="P20" s="27">
        <f>IFERROR(VLOOKUP(B20,dat.gen.tabProp!B:K,10,FALSE), "--")</f>
        <v>1</v>
      </c>
    </row>
    <row r="21" spans="1:16" x14ac:dyDescent="0.45">
      <c r="A21" s="1" t="s">
        <v>88</v>
      </c>
      <c r="B21" s="1" t="str">
        <f>"CODE_"&amp;MID(A21,FIND("_",A21)+1,5)</f>
        <v>CODE_3999_</v>
      </c>
      <c r="C21" s="1" t="s">
        <v>23</v>
      </c>
      <c r="D21" s="1">
        <v>88.75</v>
      </c>
      <c r="E21" s="1">
        <v>80</v>
      </c>
      <c r="F21" s="1">
        <v>7</v>
      </c>
      <c r="G21" s="1">
        <v>2</v>
      </c>
      <c r="H21" s="1">
        <v>4</v>
      </c>
      <c r="I21" s="1">
        <v>83</v>
      </c>
      <c r="J21" s="1">
        <v>69934094</v>
      </c>
      <c r="K21" s="1">
        <v>69934017</v>
      </c>
      <c r="L21" s="2">
        <v>7.9999999999999996E-20</v>
      </c>
      <c r="M21" s="1">
        <v>99</v>
      </c>
      <c r="N21" s="6">
        <f>J21-K20</f>
        <v>5966161</v>
      </c>
      <c r="O21" s="6" t="s">
        <v>306</v>
      </c>
      <c r="P21" s="27">
        <f>IFERROR(VLOOKUP(B21,dat.gen.tabProp!B:K,10,FALSE), "--")</f>
        <v>1.002</v>
      </c>
    </row>
    <row r="22" spans="1:16" x14ac:dyDescent="0.45">
      <c r="A22" s="20" t="s">
        <v>88</v>
      </c>
      <c r="B22" s="20" t="str">
        <f>"CODE_"&amp;MID(A22,FIND("_",A22)+1,5)</f>
        <v>CODE_3999_</v>
      </c>
      <c r="C22" s="20" t="s">
        <v>32</v>
      </c>
      <c r="D22" s="20">
        <v>90</v>
      </c>
      <c r="E22" s="20">
        <v>80</v>
      </c>
      <c r="F22" s="20">
        <v>6</v>
      </c>
      <c r="G22" s="20">
        <v>1</v>
      </c>
      <c r="H22" s="20">
        <v>4</v>
      </c>
      <c r="I22" s="20">
        <v>83</v>
      </c>
      <c r="J22" s="20">
        <v>39794794</v>
      </c>
      <c r="K22" s="20">
        <v>39794871</v>
      </c>
      <c r="L22" s="21">
        <v>1.9999999999999998E-21</v>
      </c>
      <c r="M22" s="20">
        <v>104</v>
      </c>
      <c r="N22" s="22"/>
      <c r="O22" s="22" t="s">
        <v>306</v>
      </c>
      <c r="P22" s="28">
        <f>IFERROR(VLOOKUP(B22,dat.gen.tabProp!B:K,10,FALSE), "--")</f>
        <v>1.002</v>
      </c>
    </row>
    <row r="23" spans="1:16" x14ac:dyDescent="0.45">
      <c r="A23" s="1" t="s">
        <v>89</v>
      </c>
      <c r="B23" s="1" t="str">
        <f>"CODE_"&amp;MID(A23,FIND("_",A23)+1,5)</f>
        <v>CODE_49943</v>
      </c>
      <c r="C23" s="1" t="s">
        <v>48</v>
      </c>
      <c r="D23" s="1">
        <v>93.1</v>
      </c>
      <c r="E23" s="1">
        <v>87</v>
      </c>
      <c r="F23" s="1">
        <v>5</v>
      </c>
      <c r="G23" s="1">
        <v>1</v>
      </c>
      <c r="H23" s="1">
        <v>1</v>
      </c>
      <c r="I23" s="1">
        <v>86</v>
      </c>
      <c r="J23" s="1">
        <v>40097372</v>
      </c>
      <c r="K23" s="1">
        <v>40097458</v>
      </c>
      <c r="L23" s="2">
        <v>3.0000000000000003E-29</v>
      </c>
      <c r="M23" s="1">
        <v>130</v>
      </c>
      <c r="N23" s="6"/>
      <c r="O23" s="6" t="s">
        <v>306</v>
      </c>
      <c r="P23" s="27">
        <f>IFERROR(VLOOKUP(B23,dat.gen.tabProp!B:K,10,FALSE), "--")</f>
        <v>1.0209999999999999</v>
      </c>
    </row>
    <row r="24" spans="1:16" x14ac:dyDescent="0.45">
      <c r="A24" s="20" t="s">
        <v>88</v>
      </c>
      <c r="B24" s="20" t="str">
        <f>"CODE_"&amp;MID(A24,FIND("_",A24)+1,5)</f>
        <v>CODE_3999_</v>
      </c>
      <c r="C24" s="20" t="s">
        <v>30</v>
      </c>
      <c r="D24" s="20">
        <v>90</v>
      </c>
      <c r="E24" s="20">
        <v>80</v>
      </c>
      <c r="F24" s="20">
        <v>6</v>
      </c>
      <c r="G24" s="20">
        <v>1</v>
      </c>
      <c r="H24" s="20">
        <v>4</v>
      </c>
      <c r="I24" s="20">
        <v>83</v>
      </c>
      <c r="J24" s="20">
        <v>2968213</v>
      </c>
      <c r="K24" s="20">
        <v>2968136</v>
      </c>
      <c r="L24" s="21">
        <v>1.9999999999999998E-21</v>
      </c>
      <c r="M24" s="20">
        <v>104</v>
      </c>
      <c r="N24" s="22"/>
      <c r="O24" s="22" t="s">
        <v>306</v>
      </c>
      <c r="P24" s="28">
        <f>IFERROR(VLOOKUP(B24,dat.gen.tabProp!B:K,10,FALSE), "--")</f>
        <v>1.002</v>
      </c>
    </row>
    <row r="25" spans="1:16" s="38" customFormat="1" x14ac:dyDescent="0.45">
      <c r="A25" s="38" t="s">
        <v>45</v>
      </c>
      <c r="B25" s="38" t="str">
        <f>"CODE_"&amp;MID(A25,FIND("_",A25)+1,5)</f>
        <v>CODE_13856</v>
      </c>
      <c r="C25" s="38" t="s">
        <v>46</v>
      </c>
      <c r="D25" s="38">
        <v>97.59</v>
      </c>
      <c r="E25" s="38">
        <v>83</v>
      </c>
      <c r="F25" s="38">
        <v>2</v>
      </c>
      <c r="G25" s="38">
        <v>0</v>
      </c>
      <c r="H25" s="38">
        <v>1</v>
      </c>
      <c r="I25" s="38">
        <v>83</v>
      </c>
      <c r="J25" s="39">
        <v>2595</v>
      </c>
      <c r="K25" s="39">
        <v>2513</v>
      </c>
      <c r="L25" s="40">
        <v>9.0000000000000008E-34</v>
      </c>
      <c r="M25" s="38">
        <v>145</v>
      </c>
      <c r="O25" s="39" t="s">
        <v>431</v>
      </c>
      <c r="P25" s="41">
        <f>IFERROR(VLOOKUP(B25,dat.gen.tabProp!B:K,10,FALSE), "--")</f>
        <v>0.55600000000000005</v>
      </c>
    </row>
    <row r="26" spans="1:16" s="38" customFormat="1" x14ac:dyDescent="0.45">
      <c r="A26" s="38" t="s">
        <v>20</v>
      </c>
      <c r="B26" s="38" t="str">
        <f>"CODE_"&amp;MID(A26,FIND("_",A26)+1,5)</f>
        <v>CODE_295_5</v>
      </c>
      <c r="C26" s="38" t="s">
        <v>21</v>
      </c>
      <c r="D26" s="38">
        <v>96.47</v>
      </c>
      <c r="E26" s="38">
        <v>85</v>
      </c>
      <c r="F26" s="38">
        <v>1</v>
      </c>
      <c r="G26" s="38">
        <v>1</v>
      </c>
      <c r="H26" s="38">
        <v>1</v>
      </c>
      <c r="I26" s="38">
        <v>83</v>
      </c>
      <c r="J26" s="39">
        <v>41922</v>
      </c>
      <c r="K26" s="39">
        <v>42006</v>
      </c>
      <c r="L26" s="40">
        <v>1.0000000000000001E-32</v>
      </c>
      <c r="M26" s="38">
        <v>141</v>
      </c>
      <c r="O26" s="38" t="s">
        <v>307</v>
      </c>
      <c r="P26" s="41" t="str">
        <f>IFERROR(VLOOKUP(B26,dat.gen.tabProp!B:K,10,FALSE), "--")</f>
        <v>--</v>
      </c>
    </row>
  </sheetData>
  <sortState ref="A2:P26">
    <sortCondition ref="C2:C24"/>
    <sortCondition ref="J2:J24"/>
  </sortState>
  <conditionalFormatting sqref="P2:P1048576">
    <cfRule type="cellIs" dxfId="10" priority="3" operator="between">
      <formula>0.8</formula>
      <formula>1.2</formula>
    </cfRule>
  </conditionalFormatting>
  <conditionalFormatting sqref="P1">
    <cfRule type="cellIs" dxfId="9" priority="1" operator="between">
      <formula>1.8</formula>
      <formula>2.2</formula>
    </cfRule>
    <cfRule type="cellIs" dxfId="8" priority="2" operator="between">
      <formula>0.8</formula>
      <formula>1.2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2" sqref="A12"/>
    </sheetView>
  </sheetViews>
  <sheetFormatPr defaultRowHeight="14.25" x14ac:dyDescent="0.45"/>
  <cols>
    <col min="1" max="1" width="14.3984375" bestFit="1" customWidth="1"/>
    <col min="2" max="2" width="11.06640625" bestFit="1" customWidth="1"/>
    <col min="3" max="3" width="12.1328125" bestFit="1" customWidth="1"/>
  </cols>
  <sheetData>
    <row r="1" spans="1:3" s="23" customFormat="1" x14ac:dyDescent="0.45">
      <c r="A1" s="23" t="s">
        <v>411</v>
      </c>
      <c r="B1" s="23" t="s">
        <v>234</v>
      </c>
      <c r="C1" s="26" t="s">
        <v>409</v>
      </c>
    </row>
    <row r="2" spans="1:3" x14ac:dyDescent="0.45">
      <c r="A2" t="s">
        <v>101</v>
      </c>
      <c r="B2" t="str">
        <f>"CODE_"&amp;MID(A2,FIND("_",A2)+1,5)</f>
        <v>CODE_18142</v>
      </c>
      <c r="C2" s="18">
        <f>IFERROR(VLOOKUP(B2,dat.gen.tabProp!B:K,10,FALSE), "--")</f>
        <v>1.7689999999999999</v>
      </c>
    </row>
    <row r="3" spans="1:3" x14ac:dyDescent="0.45">
      <c r="A3" t="s">
        <v>112</v>
      </c>
      <c r="B3" t="str">
        <f>"CODE_"&amp;MID(A3,FIND("_",A3)+1,5)</f>
        <v>CODE_31994</v>
      </c>
      <c r="C3" s="18">
        <f>IFERROR(VLOOKUP(B3,dat.gen.tabProp!B:K,10,FALSE), "--")</f>
        <v>0.81</v>
      </c>
    </row>
    <row r="4" spans="1:3" x14ac:dyDescent="0.45">
      <c r="A4" t="s">
        <v>98</v>
      </c>
      <c r="B4" t="str">
        <f>"CODE_"&amp;MID(A4,FIND("_",A4)+1,5)</f>
        <v>CODE_2684_</v>
      </c>
      <c r="C4" s="18" t="str">
        <f>IFERROR(VLOOKUP(B4,dat.gen.tabProp!B:K,10,FALSE), "--")</f>
        <v>--</v>
      </c>
    </row>
    <row r="5" spans="1:3" x14ac:dyDescent="0.45">
      <c r="A5" t="s">
        <v>100</v>
      </c>
      <c r="B5" t="str">
        <f>"CODE_"&amp;MID(A5,FIND("_",A5)+1,5)</f>
        <v>CODE_28072</v>
      </c>
      <c r="C5" s="18" t="str">
        <f>IFERROR(VLOOKUP(B5,dat.gen.tabProp!B:K,10,FALSE), "--")</f>
        <v>--</v>
      </c>
    </row>
    <row r="6" spans="1:3" x14ac:dyDescent="0.45">
      <c r="A6" t="s">
        <v>106</v>
      </c>
      <c r="B6" t="str">
        <f>"CODE_"&amp;MID(A6,FIND("_",A6)+1,5)</f>
        <v>CODE_32208</v>
      </c>
      <c r="C6" s="18" t="str">
        <f>IFERROR(VLOOKUP(B6,dat.gen.tabProp!B:K,10,FALSE), "--")</f>
        <v>--</v>
      </c>
    </row>
    <row r="7" spans="1:3" x14ac:dyDescent="0.45">
      <c r="A7" t="s">
        <v>105</v>
      </c>
      <c r="B7" t="str">
        <f>"CODE_"&amp;MID(A7,FIND("_",A7)+1,5)</f>
        <v>CODE_4100_</v>
      </c>
      <c r="C7" s="18" t="str">
        <f>IFERROR(VLOOKUP(B7,dat.gen.tabProp!B:K,10,FALSE), "--")</f>
        <v>--</v>
      </c>
    </row>
    <row r="8" spans="1:3" x14ac:dyDescent="0.45">
      <c r="A8" t="s">
        <v>97</v>
      </c>
      <c r="B8" t="str">
        <f>"CODE_"&amp;MID(A8,FIND("_",A8)+1,5)</f>
        <v>CODE_461_3</v>
      </c>
      <c r="C8" s="18">
        <f>IFERROR(VLOOKUP(B8,dat.gen.tabProp!B:K,10,FALSE), "--")</f>
        <v>0.86899999999999999</v>
      </c>
    </row>
    <row r="9" spans="1:3" x14ac:dyDescent="0.45">
      <c r="A9" t="s">
        <v>107</v>
      </c>
      <c r="B9" t="str">
        <f>"CODE_"&amp;MID(A9,FIND("_",A9)+1,5)</f>
        <v>CODE_8104_</v>
      </c>
      <c r="C9" s="18">
        <f>IFERROR(VLOOKUP(B9,dat.gen.tabProp!B:K,10,FALSE), "--")</f>
        <v>0.76200000000000001</v>
      </c>
    </row>
    <row r="10" spans="1:3" x14ac:dyDescent="0.45">
      <c r="A10" t="s">
        <v>109</v>
      </c>
      <c r="B10" t="str">
        <f>"CODE_"&amp;MID(A10,FIND("_",A10)+1,5)</f>
        <v>CODE_15225</v>
      </c>
      <c r="C10" s="18" t="str">
        <f>IFERROR(VLOOKUP(B10,dat.gen.tabProp!B:K,10,FALSE), "--")</f>
        <v>--</v>
      </c>
    </row>
    <row r="11" spans="1:3" x14ac:dyDescent="0.45">
      <c r="A11" t="s">
        <v>102</v>
      </c>
      <c r="B11" t="str">
        <f>"CODE_"&amp;MID(A11,FIND("_",A11)+1,5)</f>
        <v>CODE_20204</v>
      </c>
      <c r="C11" s="18">
        <f>IFERROR(VLOOKUP(B11,dat.gen.tabProp!B:K,10,FALSE), "--")</f>
        <v>1.587</v>
      </c>
    </row>
    <row r="12" spans="1:3" x14ac:dyDescent="0.45">
      <c r="A12" t="s">
        <v>111</v>
      </c>
      <c r="B12" t="str">
        <f>"CODE_"&amp;MID(A12,FIND("_",A12)+1,5)</f>
        <v>CODE_28982</v>
      </c>
      <c r="C12" s="18">
        <f>IFERROR(VLOOKUP(B12,dat.gen.tabProp!B:K,10,FALSE), "--")</f>
        <v>3.7999999999999999E-2</v>
      </c>
    </row>
  </sheetData>
  <sortState ref="A2:C19">
    <sortCondition ref="A1"/>
  </sortState>
  <conditionalFormatting sqref="C2:C12">
    <cfRule type="cellIs" dxfId="7" priority="4" operator="between">
      <formula>0.8</formula>
      <formula>1.2</formula>
    </cfRule>
  </conditionalFormatting>
  <conditionalFormatting sqref="C2:C1048576">
    <cfRule type="cellIs" dxfId="6" priority="3" operator="between">
      <formula>1.8</formula>
      <formula>2.2</formula>
    </cfRule>
  </conditionalFormatting>
  <conditionalFormatting sqref="C1">
    <cfRule type="cellIs" dxfId="5" priority="1" operator="between">
      <formula>1.8</formula>
      <formula>2.2</formula>
    </cfRule>
    <cfRule type="cellIs" dxfId="4" priority="2" operator="between">
      <formula>0.8</formula>
      <formula>1.2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1"/>
  <sheetViews>
    <sheetView workbookViewId="0">
      <pane xSplit="1" ySplit="2" topLeftCell="B35" activePane="bottomRight" state="frozenSplit"/>
      <selection sqref="A1:XFD2"/>
      <selection pane="topRight" activeCell="H1" sqref="H1"/>
      <selection pane="bottomLeft" activeCell="B37" sqref="B37"/>
      <selection pane="bottomRight" activeCell="B112" sqref="B112"/>
    </sheetView>
  </sheetViews>
  <sheetFormatPr defaultRowHeight="14.25" x14ac:dyDescent="0.45"/>
  <cols>
    <col min="1" max="1" width="34.796875" style="15" customWidth="1"/>
    <col min="2" max="2" width="13.06640625" style="18" bestFit="1" customWidth="1"/>
    <col min="3" max="4" width="11.33203125" style="17" customWidth="1"/>
    <col min="5" max="5" width="12.796875" style="17" bestFit="1" customWidth="1"/>
    <col min="6" max="10" width="11.33203125" style="17" customWidth="1"/>
    <col min="11" max="11" width="30.33203125" style="17" bestFit="1" customWidth="1"/>
    <col min="12" max="12" width="6.9296875" style="18" customWidth="1"/>
    <col min="13" max="13" width="14.19921875" style="18" bestFit="1" customWidth="1"/>
  </cols>
  <sheetData>
    <row r="1" spans="1:13" s="11" customFormat="1" x14ac:dyDescent="0.45">
      <c r="A1" s="23" t="s">
        <v>411</v>
      </c>
      <c r="B1" s="10" t="s">
        <v>233</v>
      </c>
      <c r="C1" s="8" t="s">
        <v>113</v>
      </c>
      <c r="D1" s="8" t="s">
        <v>114</v>
      </c>
      <c r="E1" s="8" t="s">
        <v>115</v>
      </c>
      <c r="F1" s="8" t="s">
        <v>116</v>
      </c>
      <c r="G1" s="8" t="s">
        <v>117</v>
      </c>
      <c r="H1" s="8" t="s">
        <v>118</v>
      </c>
      <c r="I1" s="8" t="s">
        <v>119</v>
      </c>
      <c r="J1" s="8" t="s">
        <v>120</v>
      </c>
      <c r="K1" s="9" t="s">
        <v>410</v>
      </c>
      <c r="L1" s="10" t="s">
        <v>121</v>
      </c>
      <c r="M1" s="10" t="s">
        <v>305</v>
      </c>
    </row>
    <row r="2" spans="1:13" s="14" customFormat="1" ht="14.65" thickBot="1" x14ac:dyDescent="0.5">
      <c r="A2" s="12" t="s">
        <v>122</v>
      </c>
      <c r="B2" s="19"/>
      <c r="C2" s="13">
        <v>52</v>
      </c>
      <c r="D2" s="13">
        <v>26</v>
      </c>
      <c r="E2" s="13">
        <v>21</v>
      </c>
      <c r="F2" s="13">
        <v>17</v>
      </c>
      <c r="G2" s="13">
        <v>21</v>
      </c>
      <c r="H2" s="13">
        <v>10</v>
      </c>
      <c r="I2" s="13">
        <v>9</v>
      </c>
      <c r="J2" s="13">
        <v>7</v>
      </c>
      <c r="K2" s="13">
        <v>163</v>
      </c>
      <c r="L2" s="13"/>
      <c r="M2" s="13"/>
    </row>
    <row r="3" spans="1:13" ht="14.65" thickTop="1" x14ac:dyDescent="0.45">
      <c r="A3" s="15" t="s">
        <v>152</v>
      </c>
      <c r="B3" s="18" t="s">
        <v>263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1</v>
      </c>
      <c r="I3" s="17">
        <v>0</v>
      </c>
      <c r="J3" s="17">
        <v>0</v>
      </c>
      <c r="K3" s="17">
        <v>1</v>
      </c>
      <c r="L3" s="18" t="s">
        <v>148</v>
      </c>
      <c r="M3" s="18">
        <f t="shared" ref="M3:M34" si="0">ABS(1-K3)</f>
        <v>0</v>
      </c>
    </row>
    <row r="4" spans="1:13" x14ac:dyDescent="0.45">
      <c r="A4" s="15" t="s">
        <v>153</v>
      </c>
      <c r="B4" s="18" t="s">
        <v>264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1</v>
      </c>
      <c r="J4" s="17">
        <v>0</v>
      </c>
      <c r="K4" s="17">
        <v>1</v>
      </c>
      <c r="L4" s="18" t="s">
        <v>148</v>
      </c>
      <c r="M4" s="18">
        <f t="shared" si="0"/>
        <v>0</v>
      </c>
    </row>
    <row r="5" spans="1:13" x14ac:dyDescent="0.45">
      <c r="A5" s="15" t="s">
        <v>154</v>
      </c>
      <c r="B5" s="18" t="s">
        <v>265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7">
        <v>0</v>
      </c>
      <c r="K5" s="17">
        <v>1</v>
      </c>
      <c r="L5" s="18" t="s">
        <v>148</v>
      </c>
      <c r="M5" s="18">
        <f t="shared" si="0"/>
        <v>0</v>
      </c>
    </row>
    <row r="6" spans="1:13" x14ac:dyDescent="0.45">
      <c r="A6" s="15" t="s">
        <v>155</v>
      </c>
      <c r="B6" s="18" t="s">
        <v>266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1</v>
      </c>
      <c r="K6" s="17">
        <v>1</v>
      </c>
      <c r="L6" s="18" t="s">
        <v>148</v>
      </c>
      <c r="M6" s="18">
        <f t="shared" si="0"/>
        <v>0</v>
      </c>
    </row>
    <row r="7" spans="1:13" x14ac:dyDescent="0.45">
      <c r="A7" s="15" t="s">
        <v>156</v>
      </c>
      <c r="B7" s="18" t="s">
        <v>267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1</v>
      </c>
      <c r="K7" s="17">
        <v>1</v>
      </c>
      <c r="L7" s="18" t="s">
        <v>148</v>
      </c>
      <c r="M7" s="18">
        <f t="shared" si="0"/>
        <v>0</v>
      </c>
    </row>
    <row r="8" spans="1:13" x14ac:dyDescent="0.45">
      <c r="A8" s="15" t="s">
        <v>157</v>
      </c>
      <c r="B8" s="18" t="s">
        <v>268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1</v>
      </c>
      <c r="K8" s="17">
        <v>1</v>
      </c>
      <c r="L8" s="18" t="s">
        <v>148</v>
      </c>
      <c r="M8" s="18">
        <f t="shared" si="0"/>
        <v>0</v>
      </c>
    </row>
    <row r="9" spans="1:13" x14ac:dyDescent="0.45">
      <c r="A9" s="15" t="s">
        <v>158</v>
      </c>
      <c r="B9" s="18" t="s">
        <v>269</v>
      </c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1</v>
      </c>
      <c r="K9" s="17">
        <v>1</v>
      </c>
      <c r="M9" s="18">
        <f t="shared" si="0"/>
        <v>0</v>
      </c>
    </row>
    <row r="10" spans="1:13" x14ac:dyDescent="0.45">
      <c r="A10" s="15" t="s">
        <v>159</v>
      </c>
      <c r="B10" s="18" t="s">
        <v>270</v>
      </c>
      <c r="C10" s="17">
        <v>0.93300000000000005</v>
      </c>
      <c r="D10" s="17">
        <v>1.9E-2</v>
      </c>
      <c r="E10" s="17">
        <v>0</v>
      </c>
      <c r="F10" s="17">
        <v>0</v>
      </c>
      <c r="G10" s="17">
        <v>0</v>
      </c>
      <c r="H10" s="17">
        <v>0.05</v>
      </c>
      <c r="I10" s="17">
        <v>0</v>
      </c>
      <c r="J10" s="17">
        <v>0</v>
      </c>
      <c r="K10" s="17">
        <v>1.002</v>
      </c>
      <c r="L10" s="18" t="s">
        <v>148</v>
      </c>
      <c r="M10" s="18">
        <f t="shared" si="0"/>
        <v>2.0000000000000018E-3</v>
      </c>
    </row>
    <row r="11" spans="1:13" x14ac:dyDescent="0.45">
      <c r="A11" s="15" t="s">
        <v>160</v>
      </c>
      <c r="B11" s="18" t="s">
        <v>271</v>
      </c>
      <c r="C11" s="17">
        <v>0.98099999999999998</v>
      </c>
      <c r="D11" s="17">
        <v>0</v>
      </c>
      <c r="E11" s="17">
        <v>0</v>
      </c>
      <c r="F11" s="17">
        <v>2.9000000000000001E-2</v>
      </c>
      <c r="G11" s="17">
        <v>0</v>
      </c>
      <c r="H11" s="17">
        <v>0</v>
      </c>
      <c r="I11" s="17">
        <v>0</v>
      </c>
      <c r="J11" s="17">
        <v>0</v>
      </c>
      <c r="K11" s="17">
        <v>1.01</v>
      </c>
      <c r="L11" s="18" t="s">
        <v>148</v>
      </c>
      <c r="M11" s="18">
        <f t="shared" si="0"/>
        <v>1.0000000000000009E-2</v>
      </c>
    </row>
    <row r="12" spans="1:13" x14ac:dyDescent="0.45">
      <c r="A12" s="15" t="s">
        <v>151</v>
      </c>
      <c r="B12" s="18" t="s">
        <v>262</v>
      </c>
      <c r="C12" s="17">
        <v>0</v>
      </c>
      <c r="D12" s="17">
        <v>0</v>
      </c>
      <c r="E12" s="17">
        <v>0</v>
      </c>
      <c r="F12" s="17">
        <v>5.8999999999999997E-2</v>
      </c>
      <c r="G12" s="17">
        <v>0</v>
      </c>
      <c r="H12" s="17">
        <v>0</v>
      </c>
      <c r="I12" s="17">
        <v>0</v>
      </c>
      <c r="J12" s="17">
        <v>0.92900000000000005</v>
      </c>
      <c r="K12" s="17">
        <v>0.98799999999999999</v>
      </c>
      <c r="M12" s="18">
        <f t="shared" si="0"/>
        <v>1.2000000000000011E-2</v>
      </c>
    </row>
    <row r="13" spans="1:13" x14ac:dyDescent="0.45">
      <c r="A13" s="15" t="s">
        <v>161</v>
      </c>
      <c r="B13" s="18" t="s">
        <v>272</v>
      </c>
      <c r="C13" s="17">
        <v>1.9E-2</v>
      </c>
      <c r="D13" s="17">
        <v>0</v>
      </c>
      <c r="E13" s="17">
        <v>0</v>
      </c>
      <c r="F13" s="17">
        <v>0</v>
      </c>
      <c r="G13" s="17">
        <v>0</v>
      </c>
      <c r="H13" s="17">
        <v>1</v>
      </c>
      <c r="I13" s="17">
        <v>0</v>
      </c>
      <c r="J13" s="17">
        <v>0</v>
      </c>
      <c r="K13" s="17">
        <v>1.0189999999999999</v>
      </c>
      <c r="L13" s="18" t="s">
        <v>148</v>
      </c>
      <c r="M13" s="18">
        <f t="shared" si="0"/>
        <v>1.8999999999999906E-2</v>
      </c>
    </row>
    <row r="14" spans="1:13" x14ac:dyDescent="0.45">
      <c r="A14" s="15" t="s">
        <v>162</v>
      </c>
      <c r="B14" s="18" t="s">
        <v>273</v>
      </c>
      <c r="C14" s="17">
        <v>0.95199999999999996</v>
      </c>
      <c r="D14" s="17">
        <v>1.9E-2</v>
      </c>
      <c r="E14" s="17">
        <v>0</v>
      </c>
      <c r="F14" s="17">
        <v>0</v>
      </c>
      <c r="G14" s="17">
        <v>0</v>
      </c>
      <c r="H14" s="17">
        <v>0.05</v>
      </c>
      <c r="I14" s="17">
        <v>0</v>
      </c>
      <c r="J14" s="17">
        <v>0</v>
      </c>
      <c r="K14" s="17">
        <v>1.0209999999999999</v>
      </c>
      <c r="L14" s="18" t="s">
        <v>148</v>
      </c>
      <c r="M14" s="18">
        <f t="shared" si="0"/>
        <v>2.0999999999999908E-2</v>
      </c>
    </row>
    <row r="15" spans="1:13" x14ac:dyDescent="0.45">
      <c r="A15" s="15" t="s">
        <v>163</v>
      </c>
      <c r="B15" s="18" t="s">
        <v>274</v>
      </c>
      <c r="C15" s="17">
        <v>0</v>
      </c>
      <c r="D15" s="17">
        <v>0</v>
      </c>
      <c r="E15" s="17">
        <v>0</v>
      </c>
      <c r="F15" s="17">
        <v>0</v>
      </c>
      <c r="G15" s="17">
        <v>2.4E-2</v>
      </c>
      <c r="H15" s="17">
        <v>0</v>
      </c>
      <c r="I15" s="17">
        <v>0</v>
      </c>
      <c r="J15" s="17">
        <v>1</v>
      </c>
      <c r="K15" s="17">
        <v>1.024</v>
      </c>
      <c r="M15" s="18">
        <f t="shared" si="0"/>
        <v>2.4000000000000021E-2</v>
      </c>
    </row>
    <row r="16" spans="1:13" x14ac:dyDescent="0.45">
      <c r="A16" s="15" t="s">
        <v>150</v>
      </c>
      <c r="B16" s="18" t="s">
        <v>261</v>
      </c>
      <c r="C16" s="17">
        <v>0</v>
      </c>
      <c r="D16" s="17">
        <v>1.9E-2</v>
      </c>
      <c r="E16" s="17">
        <v>0</v>
      </c>
      <c r="F16" s="17">
        <v>0</v>
      </c>
      <c r="G16" s="17">
        <v>0</v>
      </c>
      <c r="H16" s="17">
        <v>0</v>
      </c>
      <c r="I16" s="17">
        <v>0.94399999999999995</v>
      </c>
      <c r="J16" s="17">
        <v>0</v>
      </c>
      <c r="K16" s="17">
        <v>0.96299999999999997</v>
      </c>
      <c r="M16" s="18">
        <f t="shared" si="0"/>
        <v>3.7000000000000033E-2</v>
      </c>
    </row>
    <row r="17" spans="1:13" x14ac:dyDescent="0.45">
      <c r="A17" s="15" t="s">
        <v>149</v>
      </c>
      <c r="B17" s="18" t="s">
        <v>260</v>
      </c>
      <c r="C17" s="17">
        <v>0</v>
      </c>
      <c r="D17" s="17">
        <v>0</v>
      </c>
      <c r="E17" s="17">
        <v>0</v>
      </c>
      <c r="F17" s="17">
        <v>0</v>
      </c>
      <c r="G17" s="17">
        <v>0.90500000000000003</v>
      </c>
      <c r="H17" s="17">
        <v>0.05</v>
      </c>
      <c r="I17" s="17">
        <v>0</v>
      </c>
      <c r="J17" s="17">
        <v>0</v>
      </c>
      <c r="K17" s="17">
        <v>0.95499999999999996</v>
      </c>
      <c r="L17" s="18" t="s">
        <v>148</v>
      </c>
      <c r="M17" s="18">
        <f t="shared" si="0"/>
        <v>4.500000000000004E-2</v>
      </c>
    </row>
    <row r="18" spans="1:13" x14ac:dyDescent="0.45">
      <c r="A18" s="15" t="s">
        <v>147</v>
      </c>
      <c r="B18" s="18" t="s">
        <v>259</v>
      </c>
      <c r="C18" s="17">
        <v>0</v>
      </c>
      <c r="D18" s="17">
        <v>0</v>
      </c>
      <c r="E18" s="17">
        <v>0</v>
      </c>
      <c r="F18" s="17">
        <v>0</v>
      </c>
      <c r="G18" s="17">
        <v>0.95199999999999996</v>
      </c>
      <c r="H18" s="17">
        <v>0</v>
      </c>
      <c r="I18" s="17">
        <v>0</v>
      </c>
      <c r="J18" s="17">
        <v>0</v>
      </c>
      <c r="K18" s="17">
        <v>0.95199999999999996</v>
      </c>
      <c r="L18" s="18" t="s">
        <v>148</v>
      </c>
      <c r="M18" s="18">
        <f t="shared" si="0"/>
        <v>4.8000000000000043E-2</v>
      </c>
    </row>
    <row r="19" spans="1:13" x14ac:dyDescent="0.45">
      <c r="A19" s="15" t="s">
        <v>164</v>
      </c>
      <c r="B19" s="18" t="s">
        <v>275</v>
      </c>
      <c r="C19" s="17">
        <v>4.8000000000000001E-2</v>
      </c>
      <c r="D19" s="17">
        <v>0</v>
      </c>
      <c r="E19" s="17">
        <v>0</v>
      </c>
      <c r="F19" s="17">
        <v>0</v>
      </c>
      <c r="G19" s="17">
        <v>0</v>
      </c>
      <c r="H19" s="17">
        <v>0</v>
      </c>
      <c r="I19" s="17">
        <v>1</v>
      </c>
      <c r="J19" s="17">
        <v>0</v>
      </c>
      <c r="K19" s="17">
        <v>1.048</v>
      </c>
      <c r="L19" s="18" t="s">
        <v>148</v>
      </c>
      <c r="M19" s="18">
        <f t="shared" si="0"/>
        <v>4.8000000000000043E-2</v>
      </c>
    </row>
    <row r="20" spans="1:13" x14ac:dyDescent="0.45">
      <c r="A20" s="15" t="s">
        <v>146</v>
      </c>
      <c r="B20" s="18" t="s">
        <v>258</v>
      </c>
      <c r="C20" s="17">
        <v>0</v>
      </c>
      <c r="D20" s="17">
        <v>0</v>
      </c>
      <c r="E20" s="17">
        <v>4.8000000000000001E-2</v>
      </c>
      <c r="F20" s="17">
        <v>0</v>
      </c>
      <c r="G20" s="17">
        <v>0.85699999999999998</v>
      </c>
      <c r="H20" s="17">
        <v>0</v>
      </c>
      <c r="I20" s="17">
        <v>0</v>
      </c>
      <c r="J20" s="17">
        <v>0</v>
      </c>
      <c r="K20" s="17">
        <v>0.90500000000000003</v>
      </c>
      <c r="M20" s="18">
        <f t="shared" si="0"/>
        <v>9.4999999999999973E-2</v>
      </c>
    </row>
    <row r="21" spans="1:13" x14ac:dyDescent="0.45">
      <c r="A21" s="15" t="s">
        <v>145</v>
      </c>
      <c r="B21" s="18" t="s">
        <v>257</v>
      </c>
      <c r="C21" s="17">
        <v>0</v>
      </c>
      <c r="D21" s="17">
        <v>0</v>
      </c>
      <c r="E21" s="17">
        <v>0</v>
      </c>
      <c r="F21" s="17">
        <v>0</v>
      </c>
      <c r="G21" s="17">
        <v>0</v>
      </c>
      <c r="H21" s="17">
        <v>0</v>
      </c>
      <c r="I21" s="17">
        <v>0.88900000000000001</v>
      </c>
      <c r="J21" s="17">
        <v>0</v>
      </c>
      <c r="K21" s="17">
        <v>0.88900000000000001</v>
      </c>
      <c r="M21" s="18">
        <f t="shared" si="0"/>
        <v>0.11099999999999999</v>
      </c>
    </row>
    <row r="22" spans="1:13" x14ac:dyDescent="0.45">
      <c r="A22" s="15" t="s">
        <v>144</v>
      </c>
      <c r="B22" s="18" t="s">
        <v>256</v>
      </c>
      <c r="C22" s="17">
        <v>1.9E-2</v>
      </c>
      <c r="D22" s="17">
        <v>1.9E-2</v>
      </c>
      <c r="E22" s="17">
        <v>0</v>
      </c>
      <c r="F22" s="17">
        <v>0</v>
      </c>
      <c r="G22" s="17">
        <v>0</v>
      </c>
      <c r="H22" s="17">
        <v>0.85</v>
      </c>
      <c r="I22" s="17">
        <v>0</v>
      </c>
      <c r="J22" s="17">
        <v>0</v>
      </c>
      <c r="K22" s="17">
        <v>0.88800000000000001</v>
      </c>
      <c r="M22" s="18">
        <f t="shared" si="0"/>
        <v>0.11199999999999999</v>
      </c>
    </row>
    <row r="23" spans="1:13" x14ac:dyDescent="0.45">
      <c r="A23" s="15" t="s">
        <v>143</v>
      </c>
      <c r="B23" s="18" t="s">
        <v>255</v>
      </c>
      <c r="C23" s="17">
        <v>1.9E-2</v>
      </c>
      <c r="D23" s="17">
        <v>0</v>
      </c>
      <c r="E23" s="17">
        <v>0</v>
      </c>
      <c r="F23" s="17">
        <v>0</v>
      </c>
      <c r="G23" s="17">
        <v>0</v>
      </c>
      <c r="H23" s="17">
        <v>0.85</v>
      </c>
      <c r="I23" s="17">
        <v>0</v>
      </c>
      <c r="J23" s="17">
        <v>0</v>
      </c>
      <c r="K23" s="17">
        <v>0.86899999999999999</v>
      </c>
      <c r="M23" s="18">
        <f t="shared" si="0"/>
        <v>0.13100000000000001</v>
      </c>
    </row>
    <row r="24" spans="1:13" x14ac:dyDescent="0.45">
      <c r="A24" s="15" t="s">
        <v>165</v>
      </c>
      <c r="B24" s="18" t="s">
        <v>276</v>
      </c>
      <c r="C24" s="17">
        <v>0.01</v>
      </c>
      <c r="D24" s="17">
        <v>1.9E-2</v>
      </c>
      <c r="E24" s="17">
        <v>0</v>
      </c>
      <c r="F24" s="17">
        <v>8.7999999999999995E-2</v>
      </c>
      <c r="G24" s="17">
        <v>0.97599999999999998</v>
      </c>
      <c r="H24" s="17">
        <v>0</v>
      </c>
      <c r="I24" s="17">
        <v>5.6000000000000001E-2</v>
      </c>
      <c r="J24" s="17">
        <v>0</v>
      </c>
      <c r="K24" s="17">
        <v>1.149</v>
      </c>
      <c r="L24" s="18" t="s">
        <v>148</v>
      </c>
      <c r="M24" s="18">
        <f t="shared" si="0"/>
        <v>0.14900000000000002</v>
      </c>
    </row>
    <row r="25" spans="1:13" x14ac:dyDescent="0.45">
      <c r="A25" s="15" t="s">
        <v>142</v>
      </c>
      <c r="B25" s="18" t="s">
        <v>254</v>
      </c>
      <c r="C25" s="17">
        <v>0</v>
      </c>
      <c r="D25" s="17">
        <v>0</v>
      </c>
      <c r="E25" s="17">
        <v>0</v>
      </c>
      <c r="F25" s="17">
        <v>0.14699999999999999</v>
      </c>
      <c r="G25" s="17">
        <v>0.66700000000000004</v>
      </c>
      <c r="H25" s="17">
        <v>0</v>
      </c>
      <c r="I25" s="17">
        <v>0</v>
      </c>
      <c r="J25" s="17">
        <v>0</v>
      </c>
      <c r="K25" s="17">
        <v>0.81399999999999995</v>
      </c>
      <c r="M25" s="18">
        <f t="shared" si="0"/>
        <v>0.18600000000000005</v>
      </c>
    </row>
    <row r="26" spans="1:13" x14ac:dyDescent="0.45">
      <c r="A26" s="15" t="s">
        <v>141</v>
      </c>
      <c r="B26" s="18" t="s">
        <v>253</v>
      </c>
      <c r="C26" s="17">
        <v>0</v>
      </c>
      <c r="D26" s="17">
        <v>0</v>
      </c>
      <c r="E26" s="17">
        <v>0</v>
      </c>
      <c r="F26" s="17">
        <v>0</v>
      </c>
      <c r="G26" s="17">
        <v>0.81</v>
      </c>
      <c r="H26" s="17">
        <v>0</v>
      </c>
      <c r="I26" s="17">
        <v>0</v>
      </c>
      <c r="J26" s="17">
        <v>0</v>
      </c>
      <c r="K26" s="17">
        <v>0.81</v>
      </c>
      <c r="M26" s="18">
        <f t="shared" si="0"/>
        <v>0.18999999999999995</v>
      </c>
    </row>
    <row r="27" spans="1:13" x14ac:dyDescent="0.45">
      <c r="A27" s="15" t="s">
        <v>140</v>
      </c>
      <c r="B27" s="18" t="s">
        <v>252</v>
      </c>
      <c r="C27" s="17">
        <v>0</v>
      </c>
      <c r="D27" s="17">
        <v>0</v>
      </c>
      <c r="E27" s="17">
        <v>0</v>
      </c>
      <c r="F27" s="17">
        <v>0</v>
      </c>
      <c r="G27" s="17">
        <v>0</v>
      </c>
      <c r="H27" s="17">
        <v>0</v>
      </c>
      <c r="I27" s="17">
        <v>0</v>
      </c>
      <c r="J27" s="17">
        <v>0.78600000000000003</v>
      </c>
      <c r="K27" s="17">
        <v>0.78600000000000003</v>
      </c>
      <c r="M27" s="18">
        <f t="shared" si="0"/>
        <v>0.21399999999999997</v>
      </c>
    </row>
    <row r="28" spans="1:13" x14ac:dyDescent="0.45">
      <c r="A28" s="15" t="s">
        <v>139</v>
      </c>
      <c r="B28" s="18" t="s">
        <v>251</v>
      </c>
      <c r="C28" s="17">
        <v>0</v>
      </c>
      <c r="D28" s="17">
        <v>0</v>
      </c>
      <c r="E28" s="17">
        <v>0</v>
      </c>
      <c r="F28" s="17">
        <v>0</v>
      </c>
      <c r="G28" s="17">
        <v>0.76200000000000001</v>
      </c>
      <c r="H28" s="17">
        <v>0</v>
      </c>
      <c r="I28" s="17">
        <v>0</v>
      </c>
      <c r="J28" s="17">
        <v>0</v>
      </c>
      <c r="K28" s="17">
        <v>0.76200000000000001</v>
      </c>
      <c r="M28" s="18">
        <f t="shared" si="0"/>
        <v>0.23799999999999999</v>
      </c>
    </row>
    <row r="29" spans="1:13" x14ac:dyDescent="0.45">
      <c r="A29" s="15" t="s">
        <v>138</v>
      </c>
      <c r="B29" s="18" t="s">
        <v>250</v>
      </c>
      <c r="C29" s="17">
        <v>0</v>
      </c>
      <c r="D29" s="17">
        <v>0</v>
      </c>
      <c r="E29" s="17">
        <v>0</v>
      </c>
      <c r="F29" s="17">
        <v>0</v>
      </c>
      <c r="G29" s="17">
        <v>0.71399999999999997</v>
      </c>
      <c r="H29" s="17">
        <v>0</v>
      </c>
      <c r="I29" s="17">
        <v>0</v>
      </c>
      <c r="J29" s="17">
        <v>0</v>
      </c>
      <c r="K29" s="17">
        <v>0.71399999999999997</v>
      </c>
      <c r="M29" s="18">
        <f t="shared" si="0"/>
        <v>0.28600000000000003</v>
      </c>
    </row>
    <row r="30" spans="1:13" x14ac:dyDescent="0.45">
      <c r="A30" s="15" t="s">
        <v>137</v>
      </c>
      <c r="B30" s="18" t="s">
        <v>249</v>
      </c>
      <c r="C30" s="17">
        <v>0.66300000000000003</v>
      </c>
      <c r="D30" s="17">
        <v>0</v>
      </c>
      <c r="E30" s="17">
        <v>0</v>
      </c>
      <c r="F30" s="17">
        <v>2.9000000000000001E-2</v>
      </c>
      <c r="G30" s="17">
        <v>0</v>
      </c>
      <c r="H30" s="17">
        <v>0</v>
      </c>
      <c r="I30" s="17">
        <v>0</v>
      </c>
      <c r="J30" s="17">
        <v>0</v>
      </c>
      <c r="K30" s="17">
        <v>0.69199999999999995</v>
      </c>
      <c r="M30" s="18">
        <f t="shared" si="0"/>
        <v>0.30800000000000005</v>
      </c>
    </row>
    <row r="31" spans="1:13" x14ac:dyDescent="0.45">
      <c r="A31" s="15" t="s">
        <v>166</v>
      </c>
      <c r="B31" s="18" t="s">
        <v>277</v>
      </c>
      <c r="C31" s="17">
        <v>0.01</v>
      </c>
      <c r="D31" s="17">
        <v>0.82699999999999996</v>
      </c>
      <c r="E31" s="17">
        <v>0</v>
      </c>
      <c r="F31" s="17">
        <v>0</v>
      </c>
      <c r="G31" s="17">
        <v>0</v>
      </c>
      <c r="H31" s="17">
        <v>0</v>
      </c>
      <c r="I31" s="17">
        <v>0.44400000000000001</v>
      </c>
      <c r="J31" s="17">
        <v>7.0999999999999994E-2</v>
      </c>
      <c r="K31" s="17">
        <v>1.3520000000000001</v>
      </c>
      <c r="L31" s="18" t="s">
        <v>148</v>
      </c>
      <c r="M31" s="18">
        <f t="shared" si="0"/>
        <v>0.35200000000000009</v>
      </c>
    </row>
    <row r="32" spans="1:13" x14ac:dyDescent="0.45">
      <c r="A32" s="15" t="s">
        <v>136</v>
      </c>
      <c r="B32" s="18" t="s">
        <v>248</v>
      </c>
      <c r="C32" s="17">
        <v>0</v>
      </c>
      <c r="D32" s="17">
        <v>0</v>
      </c>
      <c r="E32" s="17">
        <v>0</v>
      </c>
      <c r="F32" s="17">
        <v>0</v>
      </c>
      <c r="G32" s="17">
        <v>0.61899999999999999</v>
      </c>
      <c r="H32" s="17">
        <v>0</v>
      </c>
      <c r="I32" s="17">
        <v>0</v>
      </c>
      <c r="J32" s="17">
        <v>0</v>
      </c>
      <c r="K32" s="17">
        <v>0.61899999999999999</v>
      </c>
      <c r="M32" s="18">
        <f t="shared" si="0"/>
        <v>0.38100000000000001</v>
      </c>
    </row>
    <row r="33" spans="1:13" x14ac:dyDescent="0.45">
      <c r="A33" s="15" t="s">
        <v>135</v>
      </c>
      <c r="B33" s="18" t="s">
        <v>247</v>
      </c>
      <c r="C33" s="17">
        <v>0</v>
      </c>
      <c r="D33" s="17">
        <v>0.192</v>
      </c>
      <c r="E33" s="17">
        <v>4.8000000000000001E-2</v>
      </c>
      <c r="F33" s="17">
        <v>8.7999999999999995E-2</v>
      </c>
      <c r="G33" s="17">
        <v>0</v>
      </c>
      <c r="H33" s="17">
        <v>0</v>
      </c>
      <c r="I33" s="17">
        <v>0.27800000000000002</v>
      </c>
      <c r="J33" s="17">
        <v>0</v>
      </c>
      <c r="K33" s="17">
        <v>0.60599999999999998</v>
      </c>
      <c r="M33" s="18">
        <f t="shared" si="0"/>
        <v>0.39400000000000002</v>
      </c>
    </row>
    <row r="34" spans="1:13" x14ac:dyDescent="0.45">
      <c r="A34" s="15" t="s">
        <v>134</v>
      </c>
      <c r="B34" s="18" t="s">
        <v>246</v>
      </c>
      <c r="C34" s="17">
        <v>0</v>
      </c>
      <c r="D34" s="17">
        <v>0</v>
      </c>
      <c r="E34" s="17">
        <v>0</v>
      </c>
      <c r="F34" s="17">
        <v>0</v>
      </c>
      <c r="G34" s="17">
        <v>0.57099999999999995</v>
      </c>
      <c r="H34" s="17">
        <v>0</v>
      </c>
      <c r="I34" s="17">
        <v>0</v>
      </c>
      <c r="J34" s="17">
        <v>0</v>
      </c>
      <c r="K34" s="17">
        <v>0.57099999999999995</v>
      </c>
      <c r="M34" s="18">
        <f t="shared" si="0"/>
        <v>0.42900000000000005</v>
      </c>
    </row>
    <row r="35" spans="1:13" x14ac:dyDescent="0.45">
      <c r="A35" s="15" t="s">
        <v>133</v>
      </c>
      <c r="B35" s="18" t="s">
        <v>245</v>
      </c>
      <c r="C35" s="17">
        <v>0</v>
      </c>
      <c r="D35" s="17">
        <v>0</v>
      </c>
      <c r="E35" s="17">
        <v>0</v>
      </c>
      <c r="F35" s="17">
        <v>0</v>
      </c>
      <c r="G35" s="17">
        <v>0</v>
      </c>
      <c r="H35" s="17">
        <v>0</v>
      </c>
      <c r="I35" s="17">
        <v>0.55600000000000005</v>
      </c>
      <c r="J35" s="17">
        <v>0</v>
      </c>
      <c r="K35" s="17">
        <v>0.55600000000000005</v>
      </c>
      <c r="M35" s="18">
        <f t="shared" ref="M35:M66" si="1">ABS(1-K35)</f>
        <v>0.44399999999999995</v>
      </c>
    </row>
    <row r="36" spans="1:13" x14ac:dyDescent="0.45">
      <c r="A36" s="15" t="s">
        <v>132</v>
      </c>
      <c r="B36" s="18" t="s">
        <v>244</v>
      </c>
      <c r="C36" s="17">
        <v>0.01</v>
      </c>
      <c r="D36" s="17">
        <v>0</v>
      </c>
      <c r="E36" s="17">
        <v>0</v>
      </c>
      <c r="F36" s="17">
        <v>0</v>
      </c>
      <c r="G36" s="17">
        <v>0</v>
      </c>
      <c r="H36" s="17">
        <v>0.45</v>
      </c>
      <c r="I36" s="17">
        <v>5.6000000000000001E-2</v>
      </c>
      <c r="J36" s="17">
        <v>0</v>
      </c>
      <c r="K36" s="17">
        <v>0.51600000000000001</v>
      </c>
      <c r="M36" s="18">
        <f t="shared" si="1"/>
        <v>0.48399999999999999</v>
      </c>
    </row>
    <row r="37" spans="1:13" x14ac:dyDescent="0.45">
      <c r="A37" s="15" t="s">
        <v>131</v>
      </c>
      <c r="B37" s="18" t="s">
        <v>243</v>
      </c>
      <c r="C37" s="17">
        <v>0</v>
      </c>
      <c r="D37" s="17">
        <v>0.5</v>
      </c>
      <c r="E37" s="17">
        <v>0</v>
      </c>
      <c r="F37" s="17">
        <v>0</v>
      </c>
      <c r="G37" s="17">
        <v>0</v>
      </c>
      <c r="H37" s="17">
        <v>0</v>
      </c>
      <c r="I37" s="17">
        <v>0</v>
      </c>
      <c r="J37" s="17">
        <v>0</v>
      </c>
      <c r="K37" s="17">
        <v>0.5</v>
      </c>
      <c r="M37" s="18">
        <f t="shared" si="1"/>
        <v>0.5</v>
      </c>
    </row>
    <row r="38" spans="1:13" x14ac:dyDescent="0.45">
      <c r="A38" s="15" t="s">
        <v>130</v>
      </c>
      <c r="B38" s="18" t="s">
        <v>242</v>
      </c>
      <c r="C38" s="17">
        <v>0</v>
      </c>
      <c r="D38" s="17">
        <v>1.9E-2</v>
      </c>
      <c r="E38" s="17">
        <v>0</v>
      </c>
      <c r="F38" s="17">
        <v>0</v>
      </c>
      <c r="G38" s="17">
        <v>0</v>
      </c>
      <c r="H38" s="17">
        <v>0.45</v>
      </c>
      <c r="I38" s="17">
        <v>0</v>
      </c>
      <c r="J38" s="17">
        <v>0</v>
      </c>
      <c r="K38" s="17">
        <v>0.46899999999999997</v>
      </c>
      <c r="M38" s="18">
        <f t="shared" si="1"/>
        <v>0.53100000000000003</v>
      </c>
    </row>
    <row r="39" spans="1:13" x14ac:dyDescent="0.45">
      <c r="A39" s="15" t="s">
        <v>129</v>
      </c>
      <c r="B39" s="18" t="s">
        <v>241</v>
      </c>
      <c r="C39" s="17">
        <v>0</v>
      </c>
      <c r="D39" s="17">
        <v>0</v>
      </c>
      <c r="E39" s="17">
        <v>0</v>
      </c>
      <c r="F39" s="17">
        <v>0</v>
      </c>
      <c r="G39" s="17">
        <v>0.45200000000000001</v>
      </c>
      <c r="H39" s="17">
        <v>0</v>
      </c>
      <c r="I39" s="17">
        <v>0</v>
      </c>
      <c r="J39" s="17">
        <v>0</v>
      </c>
      <c r="K39" s="17">
        <v>0.45200000000000001</v>
      </c>
      <c r="M39" s="18">
        <f t="shared" si="1"/>
        <v>0.54800000000000004</v>
      </c>
    </row>
    <row r="40" spans="1:13" x14ac:dyDescent="0.45">
      <c r="A40" s="15" t="s">
        <v>128</v>
      </c>
      <c r="B40" s="18" t="s">
        <v>240</v>
      </c>
      <c r="C40" s="17">
        <v>0</v>
      </c>
      <c r="D40" s="17">
        <v>0</v>
      </c>
      <c r="E40" s="17">
        <v>0</v>
      </c>
      <c r="F40" s="17">
        <v>0</v>
      </c>
      <c r="G40" s="17">
        <v>0.42899999999999999</v>
      </c>
      <c r="H40" s="17">
        <v>0</v>
      </c>
      <c r="I40" s="17">
        <v>0</v>
      </c>
      <c r="J40" s="17">
        <v>0</v>
      </c>
      <c r="K40" s="17">
        <v>0.42899999999999999</v>
      </c>
      <c r="M40" s="18">
        <f t="shared" si="1"/>
        <v>0.57099999999999995</v>
      </c>
    </row>
    <row r="41" spans="1:13" x14ac:dyDescent="0.45">
      <c r="A41" s="15" t="s">
        <v>167</v>
      </c>
      <c r="B41" s="18" t="s">
        <v>278</v>
      </c>
      <c r="C41" s="17">
        <v>0</v>
      </c>
      <c r="D41" s="17">
        <v>1.9E-2</v>
      </c>
      <c r="E41" s="17">
        <v>0.83299999999999996</v>
      </c>
      <c r="F41" s="17">
        <v>0.73499999999999999</v>
      </c>
      <c r="G41" s="17">
        <v>0</v>
      </c>
      <c r="H41" s="17">
        <v>0</v>
      </c>
      <c r="I41" s="17">
        <v>0</v>
      </c>
      <c r="J41" s="17">
        <v>0</v>
      </c>
      <c r="K41" s="17">
        <v>1.587</v>
      </c>
      <c r="M41" s="18">
        <f t="shared" si="1"/>
        <v>0.58699999999999997</v>
      </c>
    </row>
    <row r="42" spans="1:13" x14ac:dyDescent="0.45">
      <c r="A42" s="15" t="s">
        <v>168</v>
      </c>
      <c r="B42" s="18" t="s">
        <v>279</v>
      </c>
      <c r="C42" s="17">
        <v>0</v>
      </c>
      <c r="D42" s="17">
        <v>0</v>
      </c>
      <c r="E42" s="17">
        <v>0.85699999999999998</v>
      </c>
      <c r="F42" s="17">
        <v>0.91200000000000003</v>
      </c>
      <c r="G42" s="17">
        <v>0</v>
      </c>
      <c r="H42" s="17">
        <v>0</v>
      </c>
      <c r="I42" s="17">
        <v>0</v>
      </c>
      <c r="J42" s="17">
        <v>0</v>
      </c>
      <c r="K42" s="17">
        <v>1.7689999999999999</v>
      </c>
      <c r="M42" s="18">
        <f t="shared" si="1"/>
        <v>0.76899999999999991</v>
      </c>
    </row>
    <row r="43" spans="1:13" x14ac:dyDescent="0.45">
      <c r="A43" s="15" t="s">
        <v>169</v>
      </c>
      <c r="B43" s="18" t="s">
        <v>280</v>
      </c>
      <c r="C43" s="17">
        <v>0</v>
      </c>
      <c r="D43" s="17">
        <v>0</v>
      </c>
      <c r="E43" s="17">
        <v>1</v>
      </c>
      <c r="F43" s="17">
        <v>0.91200000000000003</v>
      </c>
      <c r="G43" s="17">
        <v>0</v>
      </c>
      <c r="H43" s="17">
        <v>0</v>
      </c>
      <c r="I43" s="17">
        <v>0</v>
      </c>
      <c r="J43" s="17">
        <v>0</v>
      </c>
      <c r="K43" s="17">
        <v>1.9119999999999999</v>
      </c>
      <c r="M43" s="18">
        <f t="shared" si="1"/>
        <v>0.91199999999999992</v>
      </c>
    </row>
    <row r="44" spans="1:13" x14ac:dyDescent="0.45">
      <c r="A44" s="15" t="s">
        <v>127</v>
      </c>
      <c r="B44" s="18" t="s">
        <v>239</v>
      </c>
      <c r="C44" s="17">
        <v>0.01</v>
      </c>
      <c r="D44" s="17">
        <v>0</v>
      </c>
      <c r="E44" s="17">
        <v>0</v>
      </c>
      <c r="F44" s="17">
        <v>0</v>
      </c>
      <c r="G44" s="17">
        <v>7.0999999999999994E-2</v>
      </c>
      <c r="H44" s="17">
        <v>0</v>
      </c>
      <c r="I44" s="17">
        <v>0</v>
      </c>
      <c r="J44" s="17">
        <v>0</v>
      </c>
      <c r="K44" s="17">
        <v>8.1000000000000003E-2</v>
      </c>
      <c r="M44" s="18">
        <f t="shared" si="1"/>
        <v>0.91900000000000004</v>
      </c>
    </row>
    <row r="45" spans="1:13" x14ac:dyDescent="0.45">
      <c r="A45" s="15" t="s">
        <v>170</v>
      </c>
      <c r="B45" s="18" t="s">
        <v>281</v>
      </c>
      <c r="C45" s="17">
        <v>0</v>
      </c>
      <c r="D45" s="17">
        <v>0</v>
      </c>
      <c r="E45" s="17">
        <v>1</v>
      </c>
      <c r="F45" s="17">
        <v>0.94099999999999995</v>
      </c>
      <c r="G45" s="17">
        <v>0</v>
      </c>
      <c r="H45" s="17">
        <v>0</v>
      </c>
      <c r="I45" s="17">
        <v>0</v>
      </c>
      <c r="J45" s="17">
        <v>0</v>
      </c>
      <c r="K45" s="17">
        <v>1.9410000000000001</v>
      </c>
      <c r="M45" s="18">
        <f t="shared" si="1"/>
        <v>0.94100000000000006</v>
      </c>
    </row>
    <row r="46" spans="1:13" x14ac:dyDescent="0.45">
      <c r="A46" s="15" t="s">
        <v>126</v>
      </c>
      <c r="B46" s="18" t="s">
        <v>238</v>
      </c>
      <c r="C46" s="17">
        <v>0</v>
      </c>
      <c r="D46" s="17">
        <v>0</v>
      </c>
      <c r="E46" s="17">
        <v>0</v>
      </c>
      <c r="F46" s="17">
        <v>0</v>
      </c>
      <c r="G46" s="17">
        <v>0</v>
      </c>
      <c r="H46" s="17">
        <v>0.05</v>
      </c>
      <c r="I46" s="17">
        <v>0</v>
      </c>
      <c r="J46" s="17">
        <v>0</v>
      </c>
      <c r="K46" s="17">
        <v>0.05</v>
      </c>
      <c r="M46" s="18">
        <f t="shared" si="1"/>
        <v>0.95</v>
      </c>
    </row>
    <row r="47" spans="1:13" x14ac:dyDescent="0.45">
      <c r="A47" s="15" t="s">
        <v>125</v>
      </c>
      <c r="B47" s="18" t="s">
        <v>237</v>
      </c>
      <c r="C47" s="17">
        <v>0</v>
      </c>
      <c r="D47" s="17">
        <v>0</v>
      </c>
      <c r="E47" s="17">
        <v>0</v>
      </c>
      <c r="F47" s="17">
        <v>0</v>
      </c>
      <c r="G47" s="17">
        <v>4.8000000000000001E-2</v>
      </c>
      <c r="H47" s="17">
        <v>0</v>
      </c>
      <c r="I47" s="17">
        <v>0</v>
      </c>
      <c r="J47" s="17">
        <v>0</v>
      </c>
      <c r="K47" s="17">
        <v>4.8000000000000001E-2</v>
      </c>
      <c r="M47" s="18">
        <f t="shared" si="1"/>
        <v>0.95199999999999996</v>
      </c>
    </row>
    <row r="48" spans="1:13" x14ac:dyDescent="0.45">
      <c r="A48" s="15" t="s">
        <v>123</v>
      </c>
      <c r="B48" s="18" t="s">
        <v>235</v>
      </c>
      <c r="C48" s="16">
        <v>0</v>
      </c>
      <c r="D48" s="16">
        <v>3.7999999999999999E-2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7">
        <v>3.7999999999999999E-2</v>
      </c>
      <c r="M48" s="18">
        <f t="shared" si="1"/>
        <v>0.96199999999999997</v>
      </c>
    </row>
    <row r="49" spans="1:13" x14ac:dyDescent="0.45">
      <c r="A49" s="15" t="s">
        <v>124</v>
      </c>
      <c r="B49" s="18" t="s">
        <v>236</v>
      </c>
      <c r="C49" s="17">
        <v>0</v>
      </c>
      <c r="D49" s="17">
        <v>3.7999999999999999E-2</v>
      </c>
      <c r="E49" s="17">
        <v>0</v>
      </c>
      <c r="F49" s="17">
        <v>0</v>
      </c>
      <c r="G49" s="17">
        <v>0</v>
      </c>
      <c r="H49" s="17">
        <v>0</v>
      </c>
      <c r="I49" s="17">
        <v>0</v>
      </c>
      <c r="J49" s="17">
        <v>0</v>
      </c>
      <c r="K49" s="17">
        <v>3.7999999999999999E-2</v>
      </c>
      <c r="M49" s="18">
        <f t="shared" si="1"/>
        <v>0.96199999999999997</v>
      </c>
    </row>
    <row r="50" spans="1:13" x14ac:dyDescent="0.45">
      <c r="A50" s="15" t="s">
        <v>171</v>
      </c>
      <c r="B50" s="18" t="s">
        <v>282</v>
      </c>
      <c r="C50" s="17">
        <v>0</v>
      </c>
      <c r="D50" s="17">
        <v>0</v>
      </c>
      <c r="E50" s="17">
        <v>1</v>
      </c>
      <c r="F50" s="17">
        <v>0.97099999999999997</v>
      </c>
      <c r="G50" s="17">
        <v>0</v>
      </c>
      <c r="H50" s="17">
        <v>0</v>
      </c>
      <c r="I50" s="17">
        <v>0</v>
      </c>
      <c r="J50" s="17">
        <v>0</v>
      </c>
      <c r="K50" s="17">
        <v>1.9710000000000001</v>
      </c>
      <c r="M50" s="18">
        <f t="shared" si="1"/>
        <v>0.97100000000000009</v>
      </c>
    </row>
    <row r="51" spans="1:13" x14ac:dyDescent="0.45">
      <c r="A51" s="15" t="s">
        <v>172</v>
      </c>
      <c r="B51" s="18" t="s">
        <v>283</v>
      </c>
      <c r="C51" s="17">
        <v>0</v>
      </c>
      <c r="D51" s="17">
        <v>0</v>
      </c>
      <c r="E51" s="17">
        <v>1</v>
      </c>
      <c r="F51" s="17">
        <v>1</v>
      </c>
      <c r="G51" s="17">
        <v>0</v>
      </c>
      <c r="H51" s="17">
        <v>0</v>
      </c>
      <c r="I51" s="17">
        <v>0</v>
      </c>
      <c r="J51" s="17">
        <v>0</v>
      </c>
      <c r="K51" s="17">
        <v>2</v>
      </c>
      <c r="L51" s="18" t="s">
        <v>148</v>
      </c>
      <c r="M51" s="18">
        <f t="shared" si="1"/>
        <v>1</v>
      </c>
    </row>
    <row r="52" spans="1:13" x14ac:dyDescent="0.45">
      <c r="A52" s="15" t="s">
        <v>173</v>
      </c>
      <c r="B52" s="18" t="s">
        <v>284</v>
      </c>
      <c r="C52" s="17">
        <v>0</v>
      </c>
      <c r="D52" s="17">
        <v>0</v>
      </c>
      <c r="E52" s="17">
        <v>1</v>
      </c>
      <c r="F52" s="17">
        <v>1</v>
      </c>
      <c r="G52" s="17">
        <v>0</v>
      </c>
      <c r="H52" s="17">
        <v>0</v>
      </c>
      <c r="I52" s="17">
        <v>0</v>
      </c>
      <c r="J52" s="17">
        <v>0</v>
      </c>
      <c r="K52" s="17">
        <v>2</v>
      </c>
      <c r="L52" s="18" t="s">
        <v>148</v>
      </c>
      <c r="M52" s="18">
        <f t="shared" si="1"/>
        <v>1</v>
      </c>
    </row>
    <row r="53" spans="1:13" x14ac:dyDescent="0.45">
      <c r="A53" s="15" t="s">
        <v>174</v>
      </c>
      <c r="B53" s="18" t="s">
        <v>285</v>
      </c>
      <c r="C53" s="17">
        <v>0</v>
      </c>
      <c r="D53" s="17">
        <v>0</v>
      </c>
      <c r="E53" s="17">
        <v>1</v>
      </c>
      <c r="F53" s="17">
        <v>1</v>
      </c>
      <c r="G53" s="17">
        <v>0</v>
      </c>
      <c r="H53" s="17">
        <v>0</v>
      </c>
      <c r="I53" s="17">
        <v>0</v>
      </c>
      <c r="J53" s="17">
        <v>0</v>
      </c>
      <c r="K53" s="17">
        <v>2</v>
      </c>
      <c r="L53" s="18" t="s">
        <v>148</v>
      </c>
      <c r="M53" s="18">
        <f t="shared" si="1"/>
        <v>1</v>
      </c>
    </row>
    <row r="54" spans="1:13" x14ac:dyDescent="0.45">
      <c r="A54" s="15" t="s">
        <v>175</v>
      </c>
      <c r="B54" s="18" t="s">
        <v>286</v>
      </c>
      <c r="C54" s="17">
        <v>2.9000000000000001E-2</v>
      </c>
      <c r="D54" s="17">
        <v>0.96199999999999997</v>
      </c>
      <c r="E54" s="17">
        <v>0</v>
      </c>
      <c r="F54" s="17">
        <v>0</v>
      </c>
      <c r="G54" s="17">
        <v>4.8000000000000001E-2</v>
      </c>
      <c r="H54" s="17">
        <v>0</v>
      </c>
      <c r="I54" s="17">
        <v>0</v>
      </c>
      <c r="J54" s="17">
        <v>1</v>
      </c>
      <c r="K54" s="17">
        <v>2.0390000000000001</v>
      </c>
      <c r="L54" s="18" t="s">
        <v>148</v>
      </c>
      <c r="M54" s="18">
        <f t="shared" si="1"/>
        <v>1.0390000000000001</v>
      </c>
    </row>
    <row r="55" spans="1:13" x14ac:dyDescent="0.45">
      <c r="A55" s="15" t="s">
        <v>176</v>
      </c>
      <c r="B55" s="18" t="s">
        <v>413</v>
      </c>
      <c r="C55" s="17">
        <v>0</v>
      </c>
      <c r="D55" s="17">
        <v>0.75</v>
      </c>
      <c r="E55" s="17">
        <v>0</v>
      </c>
      <c r="F55" s="17">
        <v>0</v>
      </c>
      <c r="G55" s="17">
        <v>0.85699999999999998</v>
      </c>
      <c r="H55" s="17">
        <v>0</v>
      </c>
      <c r="I55" s="17">
        <v>0.5</v>
      </c>
      <c r="J55" s="17">
        <v>0.85699999999999998</v>
      </c>
      <c r="K55" s="17">
        <v>2.964</v>
      </c>
      <c r="M55" s="18">
        <f t="shared" si="1"/>
        <v>1.964</v>
      </c>
    </row>
    <row r="56" spans="1:13" x14ac:dyDescent="0.45">
      <c r="A56" s="15" t="s">
        <v>177</v>
      </c>
      <c r="B56" s="18" t="s">
        <v>414</v>
      </c>
      <c r="C56" s="17">
        <v>0</v>
      </c>
      <c r="D56" s="17">
        <v>0.88500000000000001</v>
      </c>
      <c r="E56" s="17">
        <v>0</v>
      </c>
      <c r="F56" s="17">
        <v>0</v>
      </c>
      <c r="G56" s="17">
        <v>1</v>
      </c>
      <c r="H56" s="17">
        <v>0</v>
      </c>
      <c r="I56" s="17">
        <v>0.5</v>
      </c>
      <c r="J56" s="17">
        <v>1</v>
      </c>
      <c r="K56" s="17">
        <v>3.3849999999999998</v>
      </c>
      <c r="M56" s="18">
        <f t="shared" si="1"/>
        <v>2.3849999999999998</v>
      </c>
    </row>
    <row r="57" spans="1:13" x14ac:dyDescent="0.45">
      <c r="A57" s="15" t="s">
        <v>178</v>
      </c>
      <c r="B57" s="18" t="s">
        <v>413</v>
      </c>
      <c r="C57" s="17">
        <v>0.88500000000000001</v>
      </c>
      <c r="D57" s="17">
        <v>5.8000000000000003E-2</v>
      </c>
      <c r="E57" s="17">
        <v>0.71399999999999997</v>
      </c>
      <c r="F57" s="17">
        <v>0.70599999999999996</v>
      </c>
      <c r="G57" s="17">
        <v>0</v>
      </c>
      <c r="H57" s="17">
        <v>0.8</v>
      </c>
      <c r="I57" s="17">
        <v>0.38900000000000001</v>
      </c>
      <c r="J57" s="17">
        <v>0</v>
      </c>
      <c r="K57" s="17">
        <v>3.552</v>
      </c>
      <c r="M57" s="18">
        <f t="shared" si="1"/>
        <v>2.552</v>
      </c>
    </row>
    <row r="58" spans="1:13" x14ac:dyDescent="0.45">
      <c r="A58" s="15" t="s">
        <v>179</v>
      </c>
      <c r="B58" s="18" t="s">
        <v>277</v>
      </c>
      <c r="C58" s="17">
        <v>0.99</v>
      </c>
      <c r="D58" s="17">
        <v>0.13500000000000001</v>
      </c>
      <c r="E58" s="17">
        <v>0.90500000000000003</v>
      </c>
      <c r="F58" s="17">
        <v>0.23499999999999999</v>
      </c>
      <c r="G58" s="17">
        <v>0.71399999999999997</v>
      </c>
      <c r="H58" s="17">
        <v>1</v>
      </c>
      <c r="I58" s="17">
        <v>0.111</v>
      </c>
      <c r="J58" s="17">
        <v>0.5</v>
      </c>
      <c r="K58" s="17">
        <v>4.59</v>
      </c>
      <c r="M58" s="18">
        <f t="shared" si="1"/>
        <v>3.59</v>
      </c>
    </row>
    <row r="59" spans="1:13" x14ac:dyDescent="0.45">
      <c r="A59" s="15" t="s">
        <v>180</v>
      </c>
      <c r="B59" s="18" t="s">
        <v>414</v>
      </c>
      <c r="C59" s="17">
        <v>1</v>
      </c>
      <c r="D59" s="17">
        <v>0.115</v>
      </c>
      <c r="E59" s="17">
        <v>1</v>
      </c>
      <c r="F59" s="17">
        <v>1</v>
      </c>
      <c r="G59" s="17">
        <v>0</v>
      </c>
      <c r="H59" s="17">
        <v>1</v>
      </c>
      <c r="I59" s="17">
        <v>0.5</v>
      </c>
      <c r="J59" s="17">
        <v>0</v>
      </c>
      <c r="K59" s="17">
        <v>4.6150000000000002</v>
      </c>
      <c r="M59" s="18">
        <f t="shared" si="1"/>
        <v>3.6150000000000002</v>
      </c>
    </row>
    <row r="60" spans="1:13" x14ac:dyDescent="0.45">
      <c r="A60" s="15" t="s">
        <v>181</v>
      </c>
      <c r="B60" s="18" t="s">
        <v>263</v>
      </c>
      <c r="C60" s="17">
        <v>1</v>
      </c>
      <c r="D60" s="17">
        <v>1</v>
      </c>
      <c r="E60" s="17">
        <v>0.90500000000000003</v>
      </c>
      <c r="F60" s="17">
        <v>0.23499999999999999</v>
      </c>
      <c r="G60" s="17">
        <v>0.71399999999999997</v>
      </c>
      <c r="H60" s="17">
        <v>0</v>
      </c>
      <c r="I60" s="17">
        <v>0.55600000000000005</v>
      </c>
      <c r="J60" s="17">
        <v>0.57099999999999995</v>
      </c>
      <c r="K60" s="17">
        <v>4.9809999999999999</v>
      </c>
      <c r="M60" s="18">
        <f t="shared" si="1"/>
        <v>3.9809999999999999</v>
      </c>
    </row>
    <row r="61" spans="1:13" x14ac:dyDescent="0.45">
      <c r="A61" s="15" t="s">
        <v>182</v>
      </c>
      <c r="B61" s="18" t="s">
        <v>239</v>
      </c>
      <c r="C61" s="17">
        <v>0.97099999999999997</v>
      </c>
      <c r="D61" s="17">
        <v>0.42299999999999999</v>
      </c>
      <c r="E61" s="17">
        <v>0.90500000000000003</v>
      </c>
      <c r="F61" s="17">
        <v>0.23499999999999999</v>
      </c>
      <c r="G61" s="17">
        <v>0.64300000000000002</v>
      </c>
      <c r="H61" s="17">
        <v>1</v>
      </c>
      <c r="I61" s="17">
        <v>0.55600000000000005</v>
      </c>
      <c r="J61" s="17">
        <v>0.57099999999999995</v>
      </c>
      <c r="K61" s="17">
        <v>5.3040000000000003</v>
      </c>
      <c r="M61" s="18">
        <f t="shared" si="1"/>
        <v>4.3040000000000003</v>
      </c>
    </row>
    <row r="62" spans="1:13" x14ac:dyDescent="0.45">
      <c r="A62" s="15" t="s">
        <v>183</v>
      </c>
      <c r="B62" s="18" t="s">
        <v>245</v>
      </c>
      <c r="C62" s="17">
        <v>1</v>
      </c>
      <c r="D62" s="17">
        <v>1</v>
      </c>
      <c r="E62" s="17">
        <v>0.90500000000000003</v>
      </c>
      <c r="F62" s="17">
        <v>0.23499999999999999</v>
      </c>
      <c r="G62" s="17">
        <v>0.71399999999999997</v>
      </c>
      <c r="H62" s="17">
        <v>1</v>
      </c>
      <c r="I62" s="17">
        <v>0</v>
      </c>
      <c r="J62" s="17">
        <v>0.57099999999999995</v>
      </c>
      <c r="K62" s="17">
        <v>5.4249999999999998</v>
      </c>
      <c r="M62" s="18">
        <f t="shared" si="1"/>
        <v>4.4249999999999998</v>
      </c>
    </row>
    <row r="63" spans="1:13" x14ac:dyDescent="0.45">
      <c r="A63" s="15" t="s">
        <v>184</v>
      </c>
      <c r="B63" s="18" t="s">
        <v>281</v>
      </c>
      <c r="C63" s="17">
        <v>0.82699999999999996</v>
      </c>
      <c r="D63" s="17">
        <v>1</v>
      </c>
      <c r="E63" s="17">
        <v>0</v>
      </c>
      <c r="F63" s="17">
        <v>5.8999999999999997E-2</v>
      </c>
      <c r="G63" s="17">
        <v>1</v>
      </c>
      <c r="H63" s="17">
        <v>1</v>
      </c>
      <c r="I63" s="17">
        <v>1</v>
      </c>
      <c r="J63" s="17">
        <v>1</v>
      </c>
      <c r="K63" s="17">
        <v>5.8860000000000001</v>
      </c>
      <c r="M63" s="18">
        <f t="shared" si="1"/>
        <v>4.8860000000000001</v>
      </c>
    </row>
    <row r="64" spans="1:13" x14ac:dyDescent="0.45">
      <c r="A64" s="15" t="s">
        <v>185</v>
      </c>
      <c r="B64" s="18" t="s">
        <v>280</v>
      </c>
      <c r="C64" s="17">
        <v>1</v>
      </c>
      <c r="D64" s="17">
        <v>1</v>
      </c>
      <c r="E64" s="17">
        <v>0</v>
      </c>
      <c r="F64" s="17">
        <v>8.7999999999999995E-2</v>
      </c>
      <c r="G64" s="17">
        <v>1</v>
      </c>
      <c r="H64" s="17">
        <v>1</v>
      </c>
      <c r="I64" s="17">
        <v>1</v>
      </c>
      <c r="J64" s="17">
        <v>0.85699999999999998</v>
      </c>
      <c r="K64" s="17">
        <v>5.9450000000000003</v>
      </c>
      <c r="M64" s="18">
        <f t="shared" si="1"/>
        <v>4.9450000000000003</v>
      </c>
    </row>
    <row r="65" spans="1:13" x14ac:dyDescent="0.45">
      <c r="A65" s="15" t="s">
        <v>186</v>
      </c>
      <c r="B65" s="18" t="s">
        <v>286</v>
      </c>
      <c r="C65" s="17">
        <v>0.97099999999999997</v>
      </c>
      <c r="D65" s="17">
        <v>3.7999999999999999E-2</v>
      </c>
      <c r="E65" s="17">
        <v>1</v>
      </c>
      <c r="F65" s="17">
        <v>1</v>
      </c>
      <c r="G65" s="17">
        <v>0.95199999999999996</v>
      </c>
      <c r="H65" s="17">
        <v>1</v>
      </c>
      <c r="I65" s="17">
        <v>1</v>
      </c>
      <c r="J65" s="17">
        <v>0</v>
      </c>
      <c r="K65" s="17">
        <v>5.9610000000000003</v>
      </c>
      <c r="M65" s="18">
        <f t="shared" si="1"/>
        <v>4.9610000000000003</v>
      </c>
    </row>
    <row r="66" spans="1:13" x14ac:dyDescent="0.45">
      <c r="A66" s="15" t="s">
        <v>187</v>
      </c>
      <c r="B66" s="18" t="s">
        <v>283</v>
      </c>
      <c r="C66" s="17">
        <v>1</v>
      </c>
      <c r="D66" s="17">
        <v>1</v>
      </c>
      <c r="E66" s="17">
        <v>0</v>
      </c>
      <c r="F66" s="17">
        <v>0</v>
      </c>
      <c r="G66" s="17">
        <v>1</v>
      </c>
      <c r="H66" s="17">
        <v>1</v>
      </c>
      <c r="I66" s="17">
        <v>1</v>
      </c>
      <c r="J66" s="17">
        <v>1</v>
      </c>
      <c r="K66" s="17">
        <v>6</v>
      </c>
      <c r="M66" s="18">
        <f t="shared" si="1"/>
        <v>5</v>
      </c>
    </row>
    <row r="67" spans="1:13" x14ac:dyDescent="0.45">
      <c r="A67" s="15" t="s">
        <v>188</v>
      </c>
      <c r="B67" s="18" t="s">
        <v>284</v>
      </c>
      <c r="C67" s="17">
        <v>1</v>
      </c>
      <c r="D67" s="17">
        <v>1</v>
      </c>
      <c r="E67" s="17">
        <v>0</v>
      </c>
      <c r="F67" s="17">
        <v>0</v>
      </c>
      <c r="G67" s="17">
        <v>1</v>
      </c>
      <c r="H67" s="17">
        <v>1</v>
      </c>
      <c r="I67" s="17">
        <v>1</v>
      </c>
      <c r="J67" s="17">
        <v>1</v>
      </c>
      <c r="K67" s="17">
        <v>6</v>
      </c>
      <c r="M67" s="18">
        <f t="shared" ref="M67:M98" si="2">ABS(1-K67)</f>
        <v>5</v>
      </c>
    </row>
    <row r="68" spans="1:13" x14ac:dyDescent="0.45">
      <c r="A68" s="15" t="s">
        <v>189</v>
      </c>
      <c r="B68" s="18" t="s">
        <v>285</v>
      </c>
      <c r="C68" s="17">
        <v>1</v>
      </c>
      <c r="D68" s="17">
        <v>1</v>
      </c>
      <c r="E68" s="17">
        <v>0</v>
      </c>
      <c r="F68" s="17">
        <v>0</v>
      </c>
      <c r="G68" s="17">
        <v>1</v>
      </c>
      <c r="H68" s="17">
        <v>1</v>
      </c>
      <c r="I68" s="17">
        <v>1</v>
      </c>
      <c r="J68" s="17">
        <v>1</v>
      </c>
      <c r="K68" s="17">
        <v>6</v>
      </c>
      <c r="M68" s="18">
        <f t="shared" si="2"/>
        <v>5</v>
      </c>
    </row>
    <row r="69" spans="1:13" x14ac:dyDescent="0.45">
      <c r="A69" s="15" t="s">
        <v>190</v>
      </c>
      <c r="B69" s="18" t="s">
        <v>282</v>
      </c>
      <c r="C69" s="17">
        <v>1</v>
      </c>
      <c r="D69" s="17">
        <v>1</v>
      </c>
      <c r="E69" s="17">
        <v>0</v>
      </c>
      <c r="F69" s="17">
        <v>2.9000000000000001E-2</v>
      </c>
      <c r="G69" s="17">
        <v>1</v>
      </c>
      <c r="H69" s="17">
        <v>1</v>
      </c>
      <c r="I69" s="17">
        <v>1</v>
      </c>
      <c r="J69" s="17">
        <v>1</v>
      </c>
      <c r="K69" s="17">
        <v>6.0289999999999999</v>
      </c>
      <c r="M69" s="18">
        <f t="shared" si="2"/>
        <v>5.0289999999999999</v>
      </c>
    </row>
    <row r="70" spans="1:13" x14ac:dyDescent="0.45">
      <c r="A70" s="15" t="s">
        <v>191</v>
      </c>
      <c r="B70" s="18" t="s">
        <v>279</v>
      </c>
      <c r="C70" s="17">
        <v>1</v>
      </c>
      <c r="D70" s="17">
        <v>1</v>
      </c>
      <c r="E70" s="17">
        <v>0.14299999999999999</v>
      </c>
      <c r="F70" s="17">
        <v>8.7999999999999995E-2</v>
      </c>
      <c r="G70" s="17">
        <v>0.95199999999999996</v>
      </c>
      <c r="H70" s="17">
        <v>1</v>
      </c>
      <c r="I70" s="17">
        <v>1</v>
      </c>
      <c r="J70" s="17">
        <v>1</v>
      </c>
      <c r="K70" s="17">
        <v>6.1829999999999998</v>
      </c>
      <c r="M70" s="18">
        <f t="shared" si="2"/>
        <v>5.1829999999999998</v>
      </c>
    </row>
    <row r="71" spans="1:13" x14ac:dyDescent="0.45">
      <c r="A71" s="15" t="s">
        <v>192</v>
      </c>
      <c r="B71" s="18" t="s">
        <v>278</v>
      </c>
      <c r="C71" s="17">
        <v>1</v>
      </c>
      <c r="D71" s="17">
        <v>0.98099999999999998</v>
      </c>
      <c r="E71" s="17">
        <v>0.16700000000000001</v>
      </c>
      <c r="F71" s="17">
        <v>0.20599999999999999</v>
      </c>
      <c r="G71" s="17">
        <v>1</v>
      </c>
      <c r="H71" s="17">
        <v>1</v>
      </c>
      <c r="I71" s="17">
        <v>1</v>
      </c>
      <c r="J71" s="17">
        <v>1</v>
      </c>
      <c r="K71" s="17">
        <v>6.3540000000000001</v>
      </c>
      <c r="M71" s="18">
        <f t="shared" si="2"/>
        <v>5.3540000000000001</v>
      </c>
    </row>
    <row r="72" spans="1:13" x14ac:dyDescent="0.45">
      <c r="A72" s="15" t="s">
        <v>193</v>
      </c>
      <c r="B72" s="18" t="s">
        <v>276</v>
      </c>
      <c r="C72" s="17">
        <v>0.99</v>
      </c>
      <c r="D72" s="17">
        <v>0.98099999999999998</v>
      </c>
      <c r="E72" s="17">
        <v>1</v>
      </c>
      <c r="F72" s="17">
        <v>0.85299999999999998</v>
      </c>
      <c r="G72" s="17">
        <v>2.4E-2</v>
      </c>
      <c r="H72" s="17">
        <v>1</v>
      </c>
      <c r="I72" s="17">
        <v>0.94399999999999995</v>
      </c>
      <c r="J72" s="17">
        <v>1</v>
      </c>
      <c r="K72" s="17">
        <v>6.7919999999999998</v>
      </c>
      <c r="M72" s="18">
        <f t="shared" si="2"/>
        <v>5.7919999999999998</v>
      </c>
    </row>
    <row r="73" spans="1:13" x14ac:dyDescent="0.45">
      <c r="A73" s="15" t="s">
        <v>194</v>
      </c>
      <c r="B73" s="18" t="s">
        <v>271</v>
      </c>
      <c r="C73" s="17">
        <v>1.9E-2</v>
      </c>
      <c r="D73" s="17">
        <v>1</v>
      </c>
      <c r="E73" s="17">
        <v>1</v>
      </c>
      <c r="F73" s="17">
        <v>0.97099999999999997</v>
      </c>
      <c r="G73" s="17">
        <v>1</v>
      </c>
      <c r="H73" s="17">
        <v>1</v>
      </c>
      <c r="I73" s="17">
        <v>1</v>
      </c>
      <c r="J73" s="17">
        <v>0.85699999999999998</v>
      </c>
      <c r="K73" s="17">
        <v>6.8470000000000004</v>
      </c>
      <c r="M73" s="18">
        <f t="shared" si="2"/>
        <v>5.8470000000000004</v>
      </c>
    </row>
    <row r="74" spans="1:13" x14ac:dyDescent="0.45">
      <c r="A74" s="15" t="s">
        <v>195</v>
      </c>
      <c r="B74" s="18" t="s">
        <v>287</v>
      </c>
      <c r="C74" s="17">
        <v>0.99</v>
      </c>
      <c r="D74" s="17">
        <v>0.115</v>
      </c>
      <c r="E74" s="17">
        <v>1</v>
      </c>
      <c r="F74" s="17">
        <v>1</v>
      </c>
      <c r="G74" s="17">
        <v>1</v>
      </c>
      <c r="H74" s="17">
        <v>0.9</v>
      </c>
      <c r="I74" s="17">
        <v>0.88900000000000001</v>
      </c>
      <c r="J74" s="17">
        <v>1</v>
      </c>
      <c r="K74" s="17">
        <v>6.8940000000000001</v>
      </c>
      <c r="L74" s="18" t="s">
        <v>148</v>
      </c>
      <c r="M74" s="18">
        <f t="shared" si="2"/>
        <v>5.8940000000000001</v>
      </c>
    </row>
    <row r="75" spans="1:13" x14ac:dyDescent="0.45">
      <c r="A75" s="15" t="s">
        <v>196</v>
      </c>
      <c r="B75" s="18" t="s">
        <v>275</v>
      </c>
      <c r="C75" s="17">
        <v>0.95199999999999996</v>
      </c>
      <c r="D75" s="17">
        <v>1</v>
      </c>
      <c r="E75" s="17">
        <v>1</v>
      </c>
      <c r="F75" s="17">
        <v>1</v>
      </c>
      <c r="G75" s="17">
        <v>1</v>
      </c>
      <c r="H75" s="17">
        <v>1</v>
      </c>
      <c r="I75" s="17">
        <v>0</v>
      </c>
      <c r="J75" s="17">
        <v>1</v>
      </c>
      <c r="K75" s="17">
        <v>6.952</v>
      </c>
      <c r="M75" s="18">
        <f t="shared" si="2"/>
        <v>5.952</v>
      </c>
    </row>
    <row r="76" spans="1:13" x14ac:dyDescent="0.45">
      <c r="A76" s="15" t="s">
        <v>197</v>
      </c>
      <c r="B76" s="18" t="s">
        <v>274</v>
      </c>
      <c r="C76" s="17">
        <v>1</v>
      </c>
      <c r="D76" s="17">
        <v>1</v>
      </c>
      <c r="E76" s="17">
        <v>1</v>
      </c>
      <c r="F76" s="17">
        <v>1</v>
      </c>
      <c r="G76" s="17">
        <v>0.97599999999999998</v>
      </c>
      <c r="H76" s="17">
        <v>1</v>
      </c>
      <c r="I76" s="17">
        <v>1</v>
      </c>
      <c r="J76" s="17">
        <v>0</v>
      </c>
      <c r="K76" s="17">
        <v>6.976</v>
      </c>
      <c r="M76" s="18">
        <f t="shared" si="2"/>
        <v>5.976</v>
      </c>
    </row>
    <row r="77" spans="1:13" x14ac:dyDescent="0.45">
      <c r="A77" s="15" t="s">
        <v>198</v>
      </c>
      <c r="B77" s="18" t="s">
        <v>273</v>
      </c>
      <c r="C77" s="17">
        <v>4.8000000000000001E-2</v>
      </c>
      <c r="D77" s="17">
        <v>0.98099999999999998</v>
      </c>
      <c r="E77" s="17">
        <v>1</v>
      </c>
      <c r="F77" s="17">
        <v>1</v>
      </c>
      <c r="G77" s="17">
        <v>1</v>
      </c>
      <c r="H77" s="17">
        <v>0.95</v>
      </c>
      <c r="I77" s="17">
        <v>1</v>
      </c>
      <c r="J77" s="17">
        <v>1</v>
      </c>
      <c r="K77" s="17">
        <v>6.9790000000000001</v>
      </c>
      <c r="M77" s="18">
        <f t="shared" si="2"/>
        <v>5.9790000000000001</v>
      </c>
    </row>
    <row r="78" spans="1:13" x14ac:dyDescent="0.45">
      <c r="A78" s="15" t="s">
        <v>199</v>
      </c>
      <c r="B78" s="18" t="s">
        <v>270</v>
      </c>
      <c r="C78" s="17">
        <v>4.8000000000000001E-2</v>
      </c>
      <c r="D78" s="17">
        <v>0.98099999999999998</v>
      </c>
      <c r="E78" s="17">
        <v>1</v>
      </c>
      <c r="F78" s="17">
        <v>1</v>
      </c>
      <c r="G78" s="17">
        <v>1</v>
      </c>
      <c r="H78" s="17">
        <v>0.95</v>
      </c>
      <c r="I78" s="17">
        <v>1</v>
      </c>
      <c r="J78" s="17">
        <v>1</v>
      </c>
      <c r="K78" s="17">
        <v>6.9790000000000001</v>
      </c>
      <c r="M78" s="18">
        <f t="shared" si="2"/>
        <v>5.9790000000000001</v>
      </c>
    </row>
    <row r="79" spans="1:13" x14ac:dyDescent="0.45">
      <c r="A79" s="15" t="s">
        <v>200</v>
      </c>
      <c r="B79" s="18" t="s">
        <v>272</v>
      </c>
      <c r="C79" s="17">
        <v>0.98099999999999998</v>
      </c>
      <c r="D79" s="17">
        <v>1</v>
      </c>
      <c r="E79" s="17">
        <v>1</v>
      </c>
      <c r="F79" s="17">
        <v>1</v>
      </c>
      <c r="G79" s="17">
        <v>1</v>
      </c>
      <c r="H79" s="17">
        <v>0</v>
      </c>
      <c r="I79" s="17">
        <v>1</v>
      </c>
      <c r="J79" s="17">
        <v>1</v>
      </c>
      <c r="K79" s="17">
        <v>6.9809999999999999</v>
      </c>
      <c r="M79" s="18">
        <f t="shared" si="2"/>
        <v>5.9809999999999999</v>
      </c>
    </row>
    <row r="80" spans="1:13" x14ac:dyDescent="0.45">
      <c r="A80" s="15" t="s">
        <v>201</v>
      </c>
      <c r="B80" s="18" t="s">
        <v>264</v>
      </c>
      <c r="C80" s="17">
        <v>1</v>
      </c>
      <c r="D80" s="17">
        <v>1</v>
      </c>
      <c r="E80" s="17">
        <v>1</v>
      </c>
      <c r="F80" s="17">
        <v>1</v>
      </c>
      <c r="G80" s="17">
        <v>1</v>
      </c>
      <c r="H80" s="17">
        <v>1</v>
      </c>
      <c r="I80" s="17">
        <v>0</v>
      </c>
      <c r="J80" s="17">
        <v>1</v>
      </c>
      <c r="K80" s="17">
        <v>7</v>
      </c>
      <c r="M80" s="18">
        <f t="shared" si="2"/>
        <v>6</v>
      </c>
    </row>
    <row r="81" spans="1:13" x14ac:dyDescent="0.45">
      <c r="A81" s="15" t="s">
        <v>202</v>
      </c>
      <c r="B81" s="18" t="s">
        <v>265</v>
      </c>
      <c r="C81" s="17">
        <v>1</v>
      </c>
      <c r="D81" s="17">
        <v>1</v>
      </c>
      <c r="E81" s="17">
        <v>1</v>
      </c>
      <c r="F81" s="17">
        <v>1</v>
      </c>
      <c r="G81" s="17">
        <v>1</v>
      </c>
      <c r="H81" s="17">
        <v>1</v>
      </c>
      <c r="I81" s="17">
        <v>0</v>
      </c>
      <c r="J81" s="17">
        <v>1</v>
      </c>
      <c r="K81" s="17">
        <v>7</v>
      </c>
      <c r="M81" s="18">
        <f t="shared" si="2"/>
        <v>6</v>
      </c>
    </row>
    <row r="82" spans="1:13" x14ac:dyDescent="0.45">
      <c r="A82" s="15" t="s">
        <v>203</v>
      </c>
      <c r="B82" s="18" t="s">
        <v>266</v>
      </c>
      <c r="C82" s="17">
        <v>1</v>
      </c>
      <c r="D82" s="17">
        <v>1</v>
      </c>
      <c r="E82" s="17">
        <v>1</v>
      </c>
      <c r="F82" s="17">
        <v>1</v>
      </c>
      <c r="G82" s="17">
        <v>1</v>
      </c>
      <c r="H82" s="17">
        <v>1</v>
      </c>
      <c r="I82" s="17">
        <v>1</v>
      </c>
      <c r="J82" s="17">
        <v>0</v>
      </c>
      <c r="K82" s="17">
        <v>7</v>
      </c>
      <c r="M82" s="18">
        <f t="shared" si="2"/>
        <v>6</v>
      </c>
    </row>
    <row r="83" spans="1:13" x14ac:dyDescent="0.45">
      <c r="A83" s="15" t="s">
        <v>204</v>
      </c>
      <c r="B83" s="18" t="s">
        <v>267</v>
      </c>
      <c r="C83" s="17">
        <v>1</v>
      </c>
      <c r="D83" s="17">
        <v>1</v>
      </c>
      <c r="E83" s="17">
        <v>1</v>
      </c>
      <c r="F83" s="17">
        <v>1</v>
      </c>
      <c r="G83" s="17">
        <v>1</v>
      </c>
      <c r="H83" s="17">
        <v>1</v>
      </c>
      <c r="I83" s="17">
        <v>1</v>
      </c>
      <c r="J83" s="17">
        <v>0</v>
      </c>
      <c r="K83" s="17">
        <v>7</v>
      </c>
      <c r="M83" s="18">
        <f t="shared" si="2"/>
        <v>6</v>
      </c>
    </row>
    <row r="84" spans="1:13" x14ac:dyDescent="0.45">
      <c r="A84" s="15" t="s">
        <v>205</v>
      </c>
      <c r="B84" s="18" t="s">
        <v>268</v>
      </c>
      <c r="C84" s="17">
        <v>1</v>
      </c>
      <c r="D84" s="17">
        <v>1</v>
      </c>
      <c r="E84" s="17">
        <v>1</v>
      </c>
      <c r="F84" s="17">
        <v>1</v>
      </c>
      <c r="G84" s="17">
        <v>1</v>
      </c>
      <c r="H84" s="17">
        <v>1</v>
      </c>
      <c r="I84" s="17">
        <v>1</v>
      </c>
      <c r="J84" s="17">
        <v>0</v>
      </c>
      <c r="K84" s="17">
        <v>7</v>
      </c>
      <c r="M84" s="18">
        <f t="shared" si="2"/>
        <v>6</v>
      </c>
    </row>
    <row r="85" spans="1:13" x14ac:dyDescent="0.45">
      <c r="A85" s="15" t="s">
        <v>206</v>
      </c>
      <c r="B85" s="18" t="s">
        <v>269</v>
      </c>
      <c r="C85" s="17">
        <v>1</v>
      </c>
      <c r="D85" s="17">
        <v>1</v>
      </c>
      <c r="E85" s="17">
        <v>1</v>
      </c>
      <c r="F85" s="17">
        <v>1</v>
      </c>
      <c r="G85" s="17">
        <v>1</v>
      </c>
      <c r="H85" s="17">
        <v>1</v>
      </c>
      <c r="I85" s="17">
        <v>1</v>
      </c>
      <c r="J85" s="17">
        <v>0</v>
      </c>
      <c r="K85" s="17">
        <v>7</v>
      </c>
      <c r="M85" s="18">
        <f t="shared" si="2"/>
        <v>6</v>
      </c>
    </row>
    <row r="86" spans="1:13" x14ac:dyDescent="0.45">
      <c r="A86" s="15" t="s">
        <v>207</v>
      </c>
      <c r="B86" s="18" t="s">
        <v>259</v>
      </c>
      <c r="C86" s="17">
        <v>0.96199999999999997</v>
      </c>
      <c r="D86" s="17">
        <v>1</v>
      </c>
      <c r="E86" s="17">
        <v>1</v>
      </c>
      <c r="F86" s="17">
        <v>1</v>
      </c>
      <c r="G86" s="17">
        <v>4.8000000000000001E-2</v>
      </c>
      <c r="H86" s="17">
        <v>1</v>
      </c>
      <c r="I86" s="17">
        <v>1</v>
      </c>
      <c r="J86" s="17">
        <v>1</v>
      </c>
      <c r="K86" s="17">
        <v>7.01</v>
      </c>
      <c r="M86" s="18">
        <f t="shared" si="2"/>
        <v>6.01</v>
      </c>
    </row>
    <row r="87" spans="1:13" x14ac:dyDescent="0.45">
      <c r="A87" s="15" t="s">
        <v>208</v>
      </c>
      <c r="B87" s="18" t="s">
        <v>262</v>
      </c>
      <c r="C87" s="17">
        <v>1</v>
      </c>
      <c r="D87" s="17">
        <v>1</v>
      </c>
      <c r="E87" s="17">
        <v>1</v>
      </c>
      <c r="F87" s="17">
        <v>0.94099999999999995</v>
      </c>
      <c r="G87" s="17">
        <v>1</v>
      </c>
      <c r="H87" s="17">
        <v>1</v>
      </c>
      <c r="I87" s="17">
        <v>1</v>
      </c>
      <c r="J87" s="17">
        <v>7.0999999999999994E-2</v>
      </c>
      <c r="K87" s="17">
        <v>7.0119999999999996</v>
      </c>
      <c r="M87" s="18">
        <f t="shared" si="2"/>
        <v>6.0119999999999996</v>
      </c>
    </row>
    <row r="88" spans="1:13" x14ac:dyDescent="0.45">
      <c r="A88" s="15" t="s">
        <v>209</v>
      </c>
      <c r="B88" s="18" t="s">
        <v>258</v>
      </c>
      <c r="C88" s="17">
        <v>1</v>
      </c>
      <c r="D88" s="17">
        <v>1</v>
      </c>
      <c r="E88" s="17">
        <v>0.95199999999999996</v>
      </c>
      <c r="F88" s="17">
        <v>0.94099999999999995</v>
      </c>
      <c r="G88" s="17">
        <v>0.14299999999999999</v>
      </c>
      <c r="H88" s="17">
        <v>1</v>
      </c>
      <c r="I88" s="17">
        <v>1</v>
      </c>
      <c r="J88" s="17">
        <v>1</v>
      </c>
      <c r="K88" s="17">
        <v>7.0359999999999996</v>
      </c>
      <c r="M88" s="18">
        <f t="shared" si="2"/>
        <v>6.0359999999999996</v>
      </c>
    </row>
    <row r="89" spans="1:13" x14ac:dyDescent="0.45">
      <c r="A89" s="15" t="s">
        <v>210</v>
      </c>
      <c r="B89" s="18" t="s">
        <v>261</v>
      </c>
      <c r="C89" s="17">
        <v>1</v>
      </c>
      <c r="D89" s="17">
        <v>0.98099999999999998</v>
      </c>
      <c r="E89" s="17">
        <v>1</v>
      </c>
      <c r="F89" s="17">
        <v>1</v>
      </c>
      <c r="G89" s="17">
        <v>1</v>
      </c>
      <c r="H89" s="17">
        <v>1</v>
      </c>
      <c r="I89" s="17">
        <v>5.6000000000000001E-2</v>
      </c>
      <c r="J89" s="17">
        <v>1</v>
      </c>
      <c r="K89" s="17">
        <v>7.0369999999999999</v>
      </c>
      <c r="M89" s="18">
        <f t="shared" si="2"/>
        <v>6.0369999999999999</v>
      </c>
    </row>
    <row r="90" spans="1:13" x14ac:dyDescent="0.45">
      <c r="A90" s="15" t="s">
        <v>211</v>
      </c>
      <c r="B90" s="18" t="s">
        <v>260</v>
      </c>
      <c r="C90" s="17">
        <v>1</v>
      </c>
      <c r="D90" s="17">
        <v>1</v>
      </c>
      <c r="E90" s="17">
        <v>1</v>
      </c>
      <c r="F90" s="17">
        <v>1</v>
      </c>
      <c r="G90" s="17">
        <v>9.5000000000000001E-2</v>
      </c>
      <c r="H90" s="17">
        <v>0.95</v>
      </c>
      <c r="I90" s="17">
        <v>1</v>
      </c>
      <c r="J90" s="17">
        <v>1</v>
      </c>
      <c r="K90" s="17">
        <v>7.0449999999999999</v>
      </c>
      <c r="M90" s="18">
        <f t="shared" si="2"/>
        <v>6.0449999999999999</v>
      </c>
    </row>
    <row r="91" spans="1:13" x14ac:dyDescent="0.45">
      <c r="A91" s="15" t="s">
        <v>212</v>
      </c>
      <c r="B91" s="18" t="s">
        <v>257</v>
      </c>
      <c r="C91" s="17">
        <v>1</v>
      </c>
      <c r="D91" s="17">
        <v>1</v>
      </c>
      <c r="E91" s="17">
        <v>1</v>
      </c>
      <c r="F91" s="17">
        <v>1</v>
      </c>
      <c r="G91" s="17">
        <v>1</v>
      </c>
      <c r="H91" s="17">
        <v>1</v>
      </c>
      <c r="I91" s="17">
        <v>0.111</v>
      </c>
      <c r="J91" s="17">
        <v>1</v>
      </c>
      <c r="K91" s="17">
        <v>7.1109999999999998</v>
      </c>
      <c r="M91" s="18">
        <f t="shared" si="2"/>
        <v>6.1109999999999998</v>
      </c>
    </row>
    <row r="92" spans="1:13" x14ac:dyDescent="0.45">
      <c r="A92" s="15" t="s">
        <v>213</v>
      </c>
      <c r="B92" s="18" t="s">
        <v>256</v>
      </c>
      <c r="C92" s="17">
        <v>0.98099999999999998</v>
      </c>
      <c r="D92" s="17">
        <v>0.98099999999999998</v>
      </c>
      <c r="E92" s="17">
        <v>1</v>
      </c>
      <c r="F92" s="17">
        <v>1</v>
      </c>
      <c r="G92" s="17">
        <v>1</v>
      </c>
      <c r="H92" s="17">
        <v>0.15</v>
      </c>
      <c r="I92" s="17">
        <v>1</v>
      </c>
      <c r="J92" s="17">
        <v>1</v>
      </c>
      <c r="K92" s="17">
        <v>7.1120000000000001</v>
      </c>
      <c r="M92" s="18">
        <f t="shared" si="2"/>
        <v>6.1120000000000001</v>
      </c>
    </row>
    <row r="93" spans="1:13" x14ac:dyDescent="0.45">
      <c r="A93" s="15" t="s">
        <v>214</v>
      </c>
      <c r="B93" s="18" t="s">
        <v>255</v>
      </c>
      <c r="C93" s="17">
        <v>0.98099999999999998</v>
      </c>
      <c r="D93" s="17">
        <v>1</v>
      </c>
      <c r="E93" s="17">
        <v>1</v>
      </c>
      <c r="F93" s="17">
        <v>1</v>
      </c>
      <c r="G93" s="17">
        <v>1</v>
      </c>
      <c r="H93" s="17">
        <v>0.15</v>
      </c>
      <c r="I93" s="17">
        <v>1</v>
      </c>
      <c r="J93" s="17">
        <v>1</v>
      </c>
      <c r="K93" s="17">
        <v>7.1310000000000002</v>
      </c>
      <c r="M93" s="18">
        <f t="shared" si="2"/>
        <v>6.1310000000000002</v>
      </c>
    </row>
    <row r="94" spans="1:13" x14ac:dyDescent="0.45">
      <c r="A94" s="15" t="s">
        <v>215</v>
      </c>
      <c r="B94" s="18" t="s">
        <v>253</v>
      </c>
      <c r="C94" s="17">
        <v>1</v>
      </c>
      <c r="D94" s="17">
        <v>1</v>
      </c>
      <c r="E94" s="17">
        <v>0.95199999999999996</v>
      </c>
      <c r="F94" s="17">
        <v>1</v>
      </c>
      <c r="G94" s="17">
        <v>0.19</v>
      </c>
      <c r="H94" s="17">
        <v>1</v>
      </c>
      <c r="I94" s="17">
        <v>1</v>
      </c>
      <c r="J94" s="17">
        <v>1</v>
      </c>
      <c r="K94" s="17">
        <v>7.1420000000000003</v>
      </c>
      <c r="M94" s="18">
        <f t="shared" si="2"/>
        <v>6.1420000000000003</v>
      </c>
    </row>
    <row r="95" spans="1:13" x14ac:dyDescent="0.45">
      <c r="A95" s="15" t="s">
        <v>216</v>
      </c>
      <c r="B95" s="18" t="s">
        <v>254</v>
      </c>
      <c r="C95" s="17">
        <v>1</v>
      </c>
      <c r="D95" s="17">
        <v>1</v>
      </c>
      <c r="E95" s="17">
        <v>1</v>
      </c>
      <c r="F95" s="17">
        <v>0.85299999999999998</v>
      </c>
      <c r="G95" s="17">
        <v>0.33300000000000002</v>
      </c>
      <c r="H95" s="17">
        <v>1</v>
      </c>
      <c r="I95" s="17">
        <v>1</v>
      </c>
      <c r="J95" s="17">
        <v>1</v>
      </c>
      <c r="K95" s="17">
        <v>7.1859999999999999</v>
      </c>
      <c r="M95" s="18">
        <f t="shared" si="2"/>
        <v>6.1859999999999999</v>
      </c>
    </row>
    <row r="96" spans="1:13" x14ac:dyDescent="0.45">
      <c r="A96" s="15" t="s">
        <v>217</v>
      </c>
      <c r="B96" s="18" t="s">
        <v>252</v>
      </c>
      <c r="C96" s="17">
        <v>1</v>
      </c>
      <c r="D96" s="17">
        <v>1</v>
      </c>
      <c r="E96" s="17">
        <v>1</v>
      </c>
      <c r="F96" s="17">
        <v>1</v>
      </c>
      <c r="G96" s="17">
        <v>1</v>
      </c>
      <c r="H96" s="17">
        <v>1</v>
      </c>
      <c r="I96" s="17">
        <v>1</v>
      </c>
      <c r="J96" s="17">
        <v>0.214</v>
      </c>
      <c r="K96" s="17">
        <v>7.2140000000000004</v>
      </c>
      <c r="M96" s="18">
        <f t="shared" si="2"/>
        <v>6.2140000000000004</v>
      </c>
    </row>
    <row r="97" spans="1:13" x14ac:dyDescent="0.45">
      <c r="A97" s="15" t="s">
        <v>218</v>
      </c>
      <c r="B97" s="18" t="s">
        <v>251</v>
      </c>
      <c r="C97" s="17">
        <v>1</v>
      </c>
      <c r="D97" s="17">
        <v>1</v>
      </c>
      <c r="E97" s="17">
        <v>1</v>
      </c>
      <c r="F97" s="17">
        <v>1</v>
      </c>
      <c r="G97" s="17">
        <v>0.23799999999999999</v>
      </c>
      <c r="H97" s="17">
        <v>1</v>
      </c>
      <c r="I97" s="17">
        <v>1</v>
      </c>
      <c r="J97" s="17">
        <v>1</v>
      </c>
      <c r="K97" s="17">
        <v>7.2380000000000004</v>
      </c>
      <c r="M97" s="18">
        <f t="shared" si="2"/>
        <v>6.2380000000000004</v>
      </c>
    </row>
    <row r="98" spans="1:13" x14ac:dyDescent="0.45">
      <c r="A98" s="15" t="s">
        <v>219</v>
      </c>
      <c r="B98" s="18" t="s">
        <v>246</v>
      </c>
      <c r="C98" s="17">
        <v>1</v>
      </c>
      <c r="D98" s="17">
        <v>1</v>
      </c>
      <c r="E98" s="17">
        <v>1</v>
      </c>
      <c r="F98" s="17">
        <v>1</v>
      </c>
      <c r="G98" s="17">
        <v>0.23799999999999999</v>
      </c>
      <c r="H98" s="17">
        <v>1</v>
      </c>
      <c r="I98" s="17">
        <v>1</v>
      </c>
      <c r="J98" s="17">
        <v>1</v>
      </c>
      <c r="K98" s="17">
        <v>7.2380000000000004</v>
      </c>
      <c r="M98" s="18">
        <f t="shared" si="2"/>
        <v>6.2380000000000004</v>
      </c>
    </row>
    <row r="99" spans="1:13" x14ac:dyDescent="0.45">
      <c r="A99" s="15" t="s">
        <v>220</v>
      </c>
      <c r="B99" s="18" t="s">
        <v>250</v>
      </c>
      <c r="C99" s="17">
        <v>1</v>
      </c>
      <c r="D99" s="17">
        <v>1</v>
      </c>
      <c r="E99" s="17">
        <v>1</v>
      </c>
      <c r="F99" s="17">
        <v>1</v>
      </c>
      <c r="G99" s="17">
        <v>0.28599999999999998</v>
      </c>
      <c r="H99" s="17">
        <v>1</v>
      </c>
      <c r="I99" s="17">
        <v>1</v>
      </c>
      <c r="J99" s="17">
        <v>1</v>
      </c>
      <c r="K99" s="17">
        <v>7.2859999999999996</v>
      </c>
      <c r="M99" s="18">
        <f t="shared" ref="M99:M111" si="3">ABS(1-K99)</f>
        <v>6.2859999999999996</v>
      </c>
    </row>
    <row r="100" spans="1:13" x14ac:dyDescent="0.45">
      <c r="A100" s="15" t="s">
        <v>221</v>
      </c>
      <c r="B100" s="18" t="s">
        <v>249</v>
      </c>
      <c r="C100" s="17">
        <v>0.33700000000000002</v>
      </c>
      <c r="D100" s="17">
        <v>1</v>
      </c>
      <c r="E100" s="17">
        <v>1</v>
      </c>
      <c r="F100" s="17">
        <v>0.97099999999999997</v>
      </c>
      <c r="G100" s="17">
        <v>1</v>
      </c>
      <c r="H100" s="17">
        <v>1</v>
      </c>
      <c r="I100" s="17">
        <v>1</v>
      </c>
      <c r="J100" s="17">
        <v>1</v>
      </c>
      <c r="K100" s="17">
        <v>7.3079999999999998</v>
      </c>
      <c r="M100" s="18">
        <f t="shared" si="3"/>
        <v>6.3079999999999998</v>
      </c>
    </row>
    <row r="101" spans="1:13" x14ac:dyDescent="0.45">
      <c r="A101" s="15" t="s">
        <v>222</v>
      </c>
      <c r="B101" s="18" t="s">
        <v>248</v>
      </c>
      <c r="C101" s="17">
        <v>1</v>
      </c>
      <c r="D101" s="17">
        <v>1</v>
      </c>
      <c r="E101" s="17">
        <v>1</v>
      </c>
      <c r="F101" s="17">
        <v>1</v>
      </c>
      <c r="G101" s="17">
        <v>0.38100000000000001</v>
      </c>
      <c r="H101" s="17">
        <v>1</v>
      </c>
      <c r="I101" s="17">
        <v>1</v>
      </c>
      <c r="J101" s="17">
        <v>1</v>
      </c>
      <c r="K101" s="17">
        <v>7.3810000000000002</v>
      </c>
      <c r="M101" s="18">
        <f t="shared" si="3"/>
        <v>6.3810000000000002</v>
      </c>
    </row>
    <row r="102" spans="1:13" x14ac:dyDescent="0.45">
      <c r="A102" s="15" t="s">
        <v>223</v>
      </c>
      <c r="B102" s="18" t="s">
        <v>247</v>
      </c>
      <c r="C102" s="17">
        <v>1</v>
      </c>
      <c r="D102" s="17">
        <v>0.80800000000000005</v>
      </c>
      <c r="E102" s="17">
        <v>0.95199999999999996</v>
      </c>
      <c r="F102" s="17">
        <v>0.91200000000000003</v>
      </c>
      <c r="G102" s="17">
        <v>1</v>
      </c>
      <c r="H102" s="17">
        <v>1</v>
      </c>
      <c r="I102" s="17">
        <v>0.72199999999999998</v>
      </c>
      <c r="J102" s="17">
        <v>1</v>
      </c>
      <c r="K102" s="17">
        <v>7.3940000000000001</v>
      </c>
      <c r="M102" s="18">
        <f t="shared" si="3"/>
        <v>6.3940000000000001</v>
      </c>
    </row>
    <row r="103" spans="1:13" x14ac:dyDescent="0.45">
      <c r="A103" s="15" t="s">
        <v>224</v>
      </c>
      <c r="B103" s="18" t="s">
        <v>242</v>
      </c>
      <c r="C103" s="17">
        <v>0.98099999999999998</v>
      </c>
      <c r="D103" s="17">
        <v>0.98099999999999998</v>
      </c>
      <c r="E103" s="17">
        <v>1</v>
      </c>
      <c r="F103" s="17">
        <v>0.94099999999999995</v>
      </c>
      <c r="G103" s="17">
        <v>0.95199999999999996</v>
      </c>
      <c r="H103" s="17">
        <v>0.55000000000000004</v>
      </c>
      <c r="I103" s="17">
        <v>1</v>
      </c>
      <c r="J103" s="17">
        <v>1</v>
      </c>
      <c r="K103" s="17">
        <v>7.4050000000000002</v>
      </c>
      <c r="M103" s="18">
        <f t="shared" si="3"/>
        <v>6.4050000000000002</v>
      </c>
    </row>
    <row r="104" spans="1:13" x14ac:dyDescent="0.45">
      <c r="A104" s="15" t="s">
        <v>225</v>
      </c>
      <c r="B104" s="18" t="s">
        <v>244</v>
      </c>
      <c r="C104" s="17">
        <v>0.99</v>
      </c>
      <c r="D104" s="17">
        <v>1</v>
      </c>
      <c r="E104" s="17">
        <v>1</v>
      </c>
      <c r="F104" s="17">
        <v>1</v>
      </c>
      <c r="G104" s="17">
        <v>1</v>
      </c>
      <c r="H104" s="17">
        <v>0.55000000000000004</v>
      </c>
      <c r="I104" s="17">
        <v>0.94399999999999995</v>
      </c>
      <c r="J104" s="17">
        <v>1</v>
      </c>
      <c r="K104" s="17">
        <v>7.484</v>
      </c>
      <c r="M104" s="18">
        <f t="shared" si="3"/>
        <v>6.484</v>
      </c>
    </row>
    <row r="105" spans="1:13" x14ac:dyDescent="0.45">
      <c r="A105" s="15" t="s">
        <v>226</v>
      </c>
      <c r="B105" s="18" t="s">
        <v>243</v>
      </c>
      <c r="C105" s="17">
        <v>1</v>
      </c>
      <c r="D105" s="17">
        <v>0.5</v>
      </c>
      <c r="E105" s="17">
        <v>1</v>
      </c>
      <c r="F105" s="17">
        <v>1</v>
      </c>
      <c r="G105" s="17">
        <v>1</v>
      </c>
      <c r="H105" s="17">
        <v>1</v>
      </c>
      <c r="I105" s="17">
        <v>1</v>
      </c>
      <c r="J105" s="17">
        <v>1</v>
      </c>
      <c r="K105" s="17">
        <v>7.5</v>
      </c>
      <c r="M105" s="18">
        <f t="shared" si="3"/>
        <v>6.5</v>
      </c>
    </row>
    <row r="106" spans="1:13" x14ac:dyDescent="0.45">
      <c r="A106" s="15" t="s">
        <v>227</v>
      </c>
      <c r="B106" s="18" t="s">
        <v>241</v>
      </c>
      <c r="C106" s="17">
        <v>1</v>
      </c>
      <c r="D106" s="17">
        <v>1</v>
      </c>
      <c r="E106" s="17">
        <v>1</v>
      </c>
      <c r="F106" s="17">
        <v>1</v>
      </c>
      <c r="G106" s="17">
        <v>0.54800000000000004</v>
      </c>
      <c r="H106" s="17">
        <v>1</v>
      </c>
      <c r="I106" s="17">
        <v>1</v>
      </c>
      <c r="J106" s="17">
        <v>1</v>
      </c>
      <c r="K106" s="17">
        <v>7.548</v>
      </c>
      <c r="M106" s="18">
        <f t="shared" si="3"/>
        <v>6.548</v>
      </c>
    </row>
    <row r="107" spans="1:13" x14ac:dyDescent="0.45">
      <c r="A107" s="15" t="s">
        <v>228</v>
      </c>
      <c r="B107" s="18" t="s">
        <v>240</v>
      </c>
      <c r="C107" s="17">
        <v>1</v>
      </c>
      <c r="D107" s="17">
        <v>1</v>
      </c>
      <c r="E107" s="17">
        <v>1</v>
      </c>
      <c r="F107" s="17">
        <v>1</v>
      </c>
      <c r="G107" s="17">
        <v>0.57099999999999995</v>
      </c>
      <c r="H107" s="17">
        <v>1</v>
      </c>
      <c r="I107" s="17">
        <v>1</v>
      </c>
      <c r="J107" s="17">
        <v>1</v>
      </c>
      <c r="K107" s="17">
        <v>7.5709999999999997</v>
      </c>
      <c r="M107" s="18">
        <f t="shared" si="3"/>
        <v>6.5709999999999997</v>
      </c>
    </row>
    <row r="108" spans="1:13" x14ac:dyDescent="0.45">
      <c r="A108" s="15" t="s">
        <v>229</v>
      </c>
      <c r="B108" s="18" t="s">
        <v>236</v>
      </c>
      <c r="C108" s="17">
        <v>1</v>
      </c>
      <c r="D108" s="17">
        <v>0.88500000000000001</v>
      </c>
      <c r="E108" s="17">
        <v>1</v>
      </c>
      <c r="F108" s="17">
        <v>1</v>
      </c>
      <c r="G108" s="17">
        <v>1</v>
      </c>
      <c r="H108" s="17">
        <v>1</v>
      </c>
      <c r="I108" s="17">
        <v>1</v>
      </c>
      <c r="J108" s="17">
        <v>1</v>
      </c>
      <c r="K108" s="17">
        <v>7.8849999999999998</v>
      </c>
      <c r="M108" s="18">
        <f t="shared" si="3"/>
        <v>6.8849999999999998</v>
      </c>
    </row>
    <row r="109" spans="1:13" x14ac:dyDescent="0.45">
      <c r="A109" s="15" t="s">
        <v>230</v>
      </c>
      <c r="B109" s="18" t="s">
        <v>238</v>
      </c>
      <c r="C109" s="17">
        <v>1</v>
      </c>
      <c r="D109" s="17">
        <v>1</v>
      </c>
      <c r="E109" s="17">
        <v>1</v>
      </c>
      <c r="F109" s="17">
        <v>1</v>
      </c>
      <c r="G109" s="17">
        <v>1</v>
      </c>
      <c r="H109" s="17">
        <v>0.95</v>
      </c>
      <c r="I109" s="17">
        <v>1</v>
      </c>
      <c r="J109" s="17">
        <v>1</v>
      </c>
      <c r="K109" s="17">
        <v>7.95</v>
      </c>
      <c r="M109" s="18">
        <f t="shared" si="3"/>
        <v>6.95</v>
      </c>
    </row>
    <row r="110" spans="1:13" x14ac:dyDescent="0.45">
      <c r="A110" s="15" t="s">
        <v>231</v>
      </c>
      <c r="B110" s="18" t="s">
        <v>237</v>
      </c>
      <c r="C110" s="17">
        <v>1</v>
      </c>
      <c r="D110" s="17">
        <v>1</v>
      </c>
      <c r="E110" s="17">
        <v>1</v>
      </c>
      <c r="F110" s="17">
        <v>1</v>
      </c>
      <c r="G110" s="17">
        <v>0.95199999999999996</v>
      </c>
      <c r="H110" s="17">
        <v>1</v>
      </c>
      <c r="I110" s="17">
        <v>1</v>
      </c>
      <c r="J110" s="17">
        <v>1</v>
      </c>
      <c r="K110" s="17">
        <v>7.952</v>
      </c>
      <c r="M110" s="18">
        <f t="shared" si="3"/>
        <v>6.952</v>
      </c>
    </row>
    <row r="111" spans="1:13" x14ac:dyDescent="0.45">
      <c r="A111" s="15" t="s">
        <v>232</v>
      </c>
      <c r="B111" s="18" t="s">
        <v>235</v>
      </c>
      <c r="C111" s="17">
        <v>1</v>
      </c>
      <c r="D111" s="17">
        <v>0.96199999999999997</v>
      </c>
      <c r="E111" s="17">
        <v>1</v>
      </c>
      <c r="F111" s="17">
        <v>1</v>
      </c>
      <c r="G111" s="17">
        <v>1</v>
      </c>
      <c r="H111" s="17">
        <v>1</v>
      </c>
      <c r="I111" s="17">
        <v>1</v>
      </c>
      <c r="J111" s="17">
        <v>1</v>
      </c>
      <c r="K111" s="17">
        <v>7.9619999999999997</v>
      </c>
      <c r="M111" s="18">
        <f t="shared" si="3"/>
        <v>6.9619999999999997</v>
      </c>
    </row>
  </sheetData>
  <sortState ref="A3:M111">
    <sortCondition ref="M3:M111"/>
  </sortState>
  <conditionalFormatting sqref="C3:J1048576 C1:J1">
    <cfRule type="colorScale" priority="3">
      <colorScale>
        <cfvo type="min"/>
        <cfvo type="max"/>
        <color rgb="FFFF7128"/>
        <color rgb="FFFFEF9C"/>
      </colorScale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K1:K1048576">
    <cfRule type="cellIs" dxfId="3" priority="1" operator="between">
      <formula>1.8</formula>
      <formula>2.2</formula>
    </cfRule>
    <cfRule type="cellIs" dxfId="2" priority="2" operator="between">
      <formula>0.8</formula>
      <formula>1.2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opLeftCell="A16" workbookViewId="0">
      <selection sqref="A1:E61"/>
    </sheetView>
  </sheetViews>
  <sheetFormatPr defaultRowHeight="14.25" x14ac:dyDescent="0.45"/>
  <cols>
    <col min="1" max="1" width="23.1328125" style="46" bestFit="1" customWidth="1"/>
    <col min="2" max="2" width="3.3984375" style="46" bestFit="1" customWidth="1"/>
    <col min="3" max="3" width="11.796875" style="53" customWidth="1"/>
    <col min="4" max="4" width="13" style="53" customWidth="1"/>
    <col min="5" max="5" width="11.06640625" style="18" bestFit="1" customWidth="1"/>
  </cols>
  <sheetData>
    <row r="1" spans="1:5" x14ac:dyDescent="0.45">
      <c r="A1" s="43" t="s">
        <v>435</v>
      </c>
      <c r="B1" s="54" t="s">
        <v>430</v>
      </c>
      <c r="C1" s="50" t="s">
        <v>432</v>
      </c>
      <c r="D1" s="50" t="s">
        <v>434</v>
      </c>
      <c r="E1" s="42" t="s">
        <v>433</v>
      </c>
    </row>
    <row r="2" spans="1:5" x14ac:dyDescent="0.45">
      <c r="A2" s="44" t="s">
        <v>25</v>
      </c>
      <c r="B2" s="55" t="s">
        <v>418</v>
      </c>
      <c r="C2" s="51">
        <v>13176967</v>
      </c>
      <c r="D2" s="51"/>
      <c r="E2" s="47"/>
    </row>
    <row r="3" spans="1:5" x14ac:dyDescent="0.45">
      <c r="A3" s="44" t="s">
        <v>41</v>
      </c>
      <c r="B3" s="55" t="s">
        <v>418</v>
      </c>
      <c r="C3" s="51">
        <v>19221925</v>
      </c>
      <c r="D3" s="57">
        <v>6044876</v>
      </c>
      <c r="E3" s="47" t="s">
        <v>148</v>
      </c>
    </row>
    <row r="4" spans="1:5" x14ac:dyDescent="0.45">
      <c r="A4" s="44" t="s">
        <v>52</v>
      </c>
      <c r="B4" s="55" t="s">
        <v>418</v>
      </c>
      <c r="C4" s="51">
        <v>20193070</v>
      </c>
      <c r="D4" s="57">
        <v>971228</v>
      </c>
      <c r="E4" s="47" t="s">
        <v>415</v>
      </c>
    </row>
    <row r="5" spans="1:5" x14ac:dyDescent="0.45">
      <c r="A5" s="44" t="s">
        <v>13</v>
      </c>
      <c r="B5" s="55" t="s">
        <v>418</v>
      </c>
      <c r="C5" s="51">
        <v>46115014</v>
      </c>
      <c r="D5" s="57">
        <v>25921862</v>
      </c>
      <c r="E5" s="47"/>
    </row>
    <row r="6" spans="1:5" x14ac:dyDescent="0.45">
      <c r="A6" s="44" t="s">
        <v>60</v>
      </c>
      <c r="B6" s="55" t="s">
        <v>418</v>
      </c>
      <c r="C6" s="51">
        <v>48520073</v>
      </c>
      <c r="D6" s="57">
        <v>2404978</v>
      </c>
      <c r="E6" s="47" t="s">
        <v>416</v>
      </c>
    </row>
    <row r="7" spans="1:5" x14ac:dyDescent="0.45">
      <c r="A7" s="45" t="s">
        <v>56</v>
      </c>
      <c r="B7" s="56" t="s">
        <v>419</v>
      </c>
      <c r="C7" s="52">
        <v>9970432</v>
      </c>
      <c r="D7" s="58"/>
      <c r="E7" s="48" t="s">
        <v>416</v>
      </c>
    </row>
    <row r="8" spans="1:5" x14ac:dyDescent="0.45">
      <c r="A8" s="45" t="s">
        <v>76</v>
      </c>
      <c r="B8" s="56" t="s">
        <v>419</v>
      </c>
      <c r="C8" s="52">
        <v>14587946</v>
      </c>
      <c r="D8" s="58">
        <v>4617599</v>
      </c>
      <c r="E8" s="48"/>
    </row>
    <row r="9" spans="1:5" x14ac:dyDescent="0.45">
      <c r="A9" s="45" t="s">
        <v>62</v>
      </c>
      <c r="B9" s="56" t="s">
        <v>419</v>
      </c>
      <c r="C9" s="52">
        <v>23799476</v>
      </c>
      <c r="D9" s="58">
        <v>9211615</v>
      </c>
      <c r="E9" s="48"/>
    </row>
    <row r="10" spans="1:5" x14ac:dyDescent="0.45">
      <c r="A10" s="45" t="s">
        <v>24</v>
      </c>
      <c r="B10" s="56" t="s">
        <v>419</v>
      </c>
      <c r="C10" s="52">
        <v>27165965</v>
      </c>
      <c r="D10" s="58">
        <v>3366570</v>
      </c>
      <c r="E10" s="48"/>
    </row>
    <row r="11" spans="1:5" x14ac:dyDescent="0.45">
      <c r="A11" s="45" t="s">
        <v>35</v>
      </c>
      <c r="B11" s="56" t="s">
        <v>419</v>
      </c>
      <c r="C11" s="52">
        <v>27167947</v>
      </c>
      <c r="D11" s="58">
        <v>1898</v>
      </c>
      <c r="E11" s="48"/>
    </row>
    <row r="12" spans="1:5" x14ac:dyDescent="0.45">
      <c r="A12" s="45" t="s">
        <v>75</v>
      </c>
      <c r="B12" s="56" t="s">
        <v>419</v>
      </c>
      <c r="C12" s="52">
        <v>47108031</v>
      </c>
      <c r="D12" s="58">
        <v>19940168</v>
      </c>
      <c r="E12" s="48"/>
    </row>
    <row r="13" spans="1:5" x14ac:dyDescent="0.45">
      <c r="A13" s="45" t="s">
        <v>18</v>
      </c>
      <c r="B13" s="56" t="s">
        <v>419</v>
      </c>
      <c r="C13" s="52">
        <v>56510752</v>
      </c>
      <c r="D13" s="58">
        <v>9402806</v>
      </c>
      <c r="E13" s="48" t="s">
        <v>416</v>
      </c>
    </row>
    <row r="14" spans="1:5" x14ac:dyDescent="0.45">
      <c r="A14" s="45" t="s">
        <v>57</v>
      </c>
      <c r="B14" s="56" t="s">
        <v>419</v>
      </c>
      <c r="C14" s="52">
        <v>56519996</v>
      </c>
      <c r="D14" s="58">
        <v>9159</v>
      </c>
      <c r="E14" s="48" t="s">
        <v>415</v>
      </c>
    </row>
    <row r="15" spans="1:5" x14ac:dyDescent="0.45">
      <c r="A15" s="45" t="s">
        <v>70</v>
      </c>
      <c r="B15" s="56" t="s">
        <v>419</v>
      </c>
      <c r="C15" s="52">
        <v>66594393</v>
      </c>
      <c r="D15" s="58">
        <v>10074314</v>
      </c>
      <c r="E15" s="48"/>
    </row>
    <row r="16" spans="1:5" x14ac:dyDescent="0.45">
      <c r="A16" s="45" t="s">
        <v>83</v>
      </c>
      <c r="B16" s="56" t="s">
        <v>419</v>
      </c>
      <c r="C16" s="52">
        <v>71855615</v>
      </c>
      <c r="D16" s="58">
        <v>5261304</v>
      </c>
      <c r="E16" s="48"/>
    </row>
    <row r="17" spans="1:5" x14ac:dyDescent="0.45">
      <c r="A17" s="45" t="s">
        <v>26</v>
      </c>
      <c r="B17" s="56" t="s">
        <v>419</v>
      </c>
      <c r="C17" s="52">
        <v>75538958</v>
      </c>
      <c r="D17" s="58">
        <v>3683426</v>
      </c>
      <c r="E17" s="48"/>
    </row>
    <row r="18" spans="1:5" x14ac:dyDescent="0.45">
      <c r="A18" s="45" t="s">
        <v>34</v>
      </c>
      <c r="B18" s="56" t="s">
        <v>419</v>
      </c>
      <c r="C18" s="52">
        <v>92388633</v>
      </c>
      <c r="D18" s="58">
        <v>16849757</v>
      </c>
      <c r="E18" s="48"/>
    </row>
    <row r="19" spans="1:5" x14ac:dyDescent="0.45">
      <c r="A19" s="45" t="s">
        <v>80</v>
      </c>
      <c r="B19" s="56" t="s">
        <v>419</v>
      </c>
      <c r="C19" s="52">
        <v>93823321</v>
      </c>
      <c r="D19" s="58">
        <v>1434769</v>
      </c>
      <c r="E19" s="48" t="s">
        <v>148</v>
      </c>
    </row>
    <row r="20" spans="1:5" x14ac:dyDescent="0.45">
      <c r="A20" s="44" t="s">
        <v>33</v>
      </c>
      <c r="B20" s="55" t="s">
        <v>420</v>
      </c>
      <c r="C20" s="51">
        <v>29861974</v>
      </c>
      <c r="D20" s="57"/>
      <c r="E20" s="47"/>
    </row>
    <row r="21" spans="1:5" x14ac:dyDescent="0.45">
      <c r="A21" s="44" t="s">
        <v>78</v>
      </c>
      <c r="B21" s="55" t="s">
        <v>420</v>
      </c>
      <c r="C21" s="51">
        <v>29864712</v>
      </c>
      <c r="D21" s="57">
        <v>2654</v>
      </c>
      <c r="E21" s="47" t="s">
        <v>148</v>
      </c>
    </row>
    <row r="22" spans="1:5" x14ac:dyDescent="0.45">
      <c r="A22" s="44" t="s">
        <v>63</v>
      </c>
      <c r="B22" s="55" t="s">
        <v>420</v>
      </c>
      <c r="C22" s="51">
        <v>38119351</v>
      </c>
      <c r="D22" s="57">
        <v>8254724</v>
      </c>
      <c r="E22" s="47"/>
    </row>
    <row r="23" spans="1:5" x14ac:dyDescent="0.45">
      <c r="A23" s="44" t="s">
        <v>44</v>
      </c>
      <c r="B23" s="55" t="s">
        <v>420</v>
      </c>
      <c r="C23" s="51">
        <v>40295713</v>
      </c>
      <c r="D23" s="57">
        <v>2176278</v>
      </c>
      <c r="E23" s="47" t="s">
        <v>416</v>
      </c>
    </row>
    <row r="24" spans="1:5" x14ac:dyDescent="0.45">
      <c r="A24" s="44" t="s">
        <v>11</v>
      </c>
      <c r="B24" s="55" t="s">
        <v>420</v>
      </c>
      <c r="C24" s="51">
        <v>52529791</v>
      </c>
      <c r="D24" s="57">
        <v>12233996</v>
      </c>
      <c r="E24" s="47"/>
    </row>
    <row r="25" spans="1:5" x14ac:dyDescent="0.45">
      <c r="A25" s="45" t="s">
        <v>36</v>
      </c>
      <c r="B25" s="56" t="s">
        <v>421</v>
      </c>
      <c r="C25" s="52">
        <v>31502299</v>
      </c>
      <c r="D25" s="58"/>
      <c r="E25" s="48" t="s">
        <v>416</v>
      </c>
    </row>
    <row r="26" spans="1:5" x14ac:dyDescent="0.45">
      <c r="A26" s="44" t="s">
        <v>66</v>
      </c>
      <c r="B26" s="55" t="s">
        <v>422</v>
      </c>
      <c r="C26" s="51">
        <v>51629254</v>
      </c>
      <c r="D26" s="57"/>
      <c r="E26" s="47"/>
    </row>
    <row r="27" spans="1:5" x14ac:dyDescent="0.45">
      <c r="A27" s="45" t="s">
        <v>58</v>
      </c>
      <c r="B27" s="56" t="s">
        <v>423</v>
      </c>
      <c r="C27" s="52">
        <v>12826305</v>
      </c>
      <c r="D27" s="58"/>
      <c r="E27" s="48" t="s">
        <v>415</v>
      </c>
    </row>
    <row r="28" spans="1:5" x14ac:dyDescent="0.45">
      <c r="A28" s="45" t="s">
        <v>15</v>
      </c>
      <c r="B28" s="56" t="s">
        <v>423</v>
      </c>
      <c r="C28" s="52">
        <v>20402372</v>
      </c>
      <c r="D28" s="58">
        <v>7576150</v>
      </c>
      <c r="E28" s="48"/>
    </row>
    <row r="29" spans="1:5" x14ac:dyDescent="0.45">
      <c r="A29" s="45" t="s">
        <v>17</v>
      </c>
      <c r="B29" s="56" t="s">
        <v>423</v>
      </c>
      <c r="C29" s="52">
        <v>35314884</v>
      </c>
      <c r="D29" s="58">
        <v>14912594</v>
      </c>
      <c r="E29" s="48"/>
    </row>
    <row r="30" spans="1:5" x14ac:dyDescent="0.45">
      <c r="A30" s="45" t="s">
        <v>82</v>
      </c>
      <c r="B30" s="56" t="s">
        <v>423</v>
      </c>
      <c r="C30" s="52">
        <v>44733285</v>
      </c>
      <c r="D30" s="58">
        <v>9418316</v>
      </c>
      <c r="E30" s="48" t="s">
        <v>416</v>
      </c>
    </row>
    <row r="31" spans="1:5" x14ac:dyDescent="0.45">
      <c r="A31" s="45" t="s">
        <v>40</v>
      </c>
      <c r="B31" s="56" t="s">
        <v>423</v>
      </c>
      <c r="C31" s="52">
        <v>45755887</v>
      </c>
      <c r="D31" s="58">
        <v>1022687</v>
      </c>
      <c r="E31" s="48" t="s">
        <v>416</v>
      </c>
    </row>
    <row r="32" spans="1:5" x14ac:dyDescent="0.45">
      <c r="A32" s="44" t="s">
        <v>84</v>
      </c>
      <c r="B32" s="55" t="s">
        <v>424</v>
      </c>
      <c r="C32" s="51">
        <v>12518857</v>
      </c>
      <c r="D32" s="57"/>
      <c r="E32" s="47"/>
    </row>
    <row r="33" spans="1:5" x14ac:dyDescent="0.45">
      <c r="A33" s="44" t="s">
        <v>54</v>
      </c>
      <c r="B33" s="55" t="s">
        <v>424</v>
      </c>
      <c r="C33" s="51">
        <v>25689968</v>
      </c>
      <c r="D33" s="57">
        <v>13171029</v>
      </c>
      <c r="E33" s="47"/>
    </row>
    <row r="34" spans="1:5" x14ac:dyDescent="0.45">
      <c r="A34" s="44" t="s">
        <v>71</v>
      </c>
      <c r="B34" s="55" t="s">
        <v>424</v>
      </c>
      <c r="C34" s="51">
        <v>36731694</v>
      </c>
      <c r="D34" s="57">
        <v>11041645</v>
      </c>
      <c r="E34" s="47"/>
    </row>
    <row r="35" spans="1:5" x14ac:dyDescent="0.45">
      <c r="A35" s="45" t="s">
        <v>50</v>
      </c>
      <c r="B35" s="56" t="s">
        <v>425</v>
      </c>
      <c r="C35" s="52">
        <v>966048</v>
      </c>
      <c r="D35" s="58"/>
      <c r="E35" s="48" t="s">
        <v>415</v>
      </c>
    </row>
    <row r="36" spans="1:5" x14ac:dyDescent="0.45">
      <c r="A36" s="45" t="s">
        <v>22</v>
      </c>
      <c r="B36" s="56" t="s">
        <v>425</v>
      </c>
      <c r="C36" s="52">
        <v>44318064</v>
      </c>
      <c r="D36" s="58">
        <v>43351932</v>
      </c>
      <c r="E36" s="48"/>
    </row>
    <row r="37" spans="1:5" x14ac:dyDescent="0.45">
      <c r="A37" s="45" t="s">
        <v>28</v>
      </c>
      <c r="B37" s="56" t="s">
        <v>425</v>
      </c>
      <c r="C37" s="52">
        <v>51097661</v>
      </c>
      <c r="D37" s="58">
        <v>6779680</v>
      </c>
      <c r="E37" s="48" t="s">
        <v>415</v>
      </c>
    </row>
    <row r="38" spans="1:5" x14ac:dyDescent="0.45">
      <c r="A38" s="45" t="s">
        <v>27</v>
      </c>
      <c r="B38" s="56" t="s">
        <v>425</v>
      </c>
      <c r="C38" s="52">
        <v>60722233</v>
      </c>
      <c r="D38" s="58">
        <v>9624495</v>
      </c>
      <c r="E38" s="48"/>
    </row>
    <row r="39" spans="1:5" x14ac:dyDescent="0.45">
      <c r="A39" s="45" t="s">
        <v>61</v>
      </c>
      <c r="B39" s="56" t="s">
        <v>425</v>
      </c>
      <c r="C39" s="52">
        <v>69231565</v>
      </c>
      <c r="D39" s="58">
        <v>8509248</v>
      </c>
      <c r="E39" s="48" t="s">
        <v>416</v>
      </c>
    </row>
    <row r="40" spans="1:5" x14ac:dyDescent="0.45">
      <c r="A40" s="44" t="s">
        <v>53</v>
      </c>
      <c r="B40" s="55" t="s">
        <v>426</v>
      </c>
      <c r="C40" s="51">
        <v>19000558</v>
      </c>
      <c r="D40" s="57"/>
      <c r="E40" s="47" t="s">
        <v>416</v>
      </c>
    </row>
    <row r="41" spans="1:5" x14ac:dyDescent="0.45">
      <c r="A41" s="44" t="s">
        <v>85</v>
      </c>
      <c r="B41" s="55" t="s">
        <v>426</v>
      </c>
      <c r="C41" s="51">
        <v>28054423</v>
      </c>
      <c r="D41" s="57">
        <v>9053936</v>
      </c>
      <c r="E41" s="47"/>
    </row>
    <row r="42" spans="1:5" x14ac:dyDescent="0.45">
      <c r="A42" s="44" t="s">
        <v>31</v>
      </c>
      <c r="B42" s="55" t="s">
        <v>426</v>
      </c>
      <c r="C42" s="51">
        <v>36130517</v>
      </c>
      <c r="D42" s="57">
        <v>8076010</v>
      </c>
      <c r="E42" s="47" t="s">
        <v>415</v>
      </c>
    </row>
    <row r="43" spans="1:5" x14ac:dyDescent="0.45">
      <c r="A43" s="45" t="s">
        <v>47</v>
      </c>
      <c r="B43" s="56" t="s">
        <v>427</v>
      </c>
      <c r="C43" s="52">
        <v>2745206</v>
      </c>
      <c r="D43" s="58"/>
      <c r="E43" s="48" t="s">
        <v>416</v>
      </c>
    </row>
    <row r="44" spans="1:5" x14ac:dyDescent="0.45">
      <c r="A44" s="45" t="s">
        <v>49</v>
      </c>
      <c r="B44" s="56" t="s">
        <v>427</v>
      </c>
      <c r="C44" s="52">
        <v>35662229</v>
      </c>
      <c r="D44" s="58">
        <v>32916942</v>
      </c>
      <c r="E44" s="48"/>
    </row>
    <row r="45" spans="1:5" x14ac:dyDescent="0.45">
      <c r="A45" s="44" t="s">
        <v>64</v>
      </c>
      <c r="B45" s="55" t="s">
        <v>428</v>
      </c>
      <c r="C45" s="51">
        <v>29188754</v>
      </c>
      <c r="D45" s="57"/>
      <c r="E45" s="47"/>
    </row>
    <row r="46" spans="1:5" x14ac:dyDescent="0.45">
      <c r="A46" s="44" t="s">
        <v>77</v>
      </c>
      <c r="B46" s="55" t="s">
        <v>428</v>
      </c>
      <c r="C46" s="51">
        <v>38205258</v>
      </c>
      <c r="D46" s="57">
        <v>9016420</v>
      </c>
      <c r="E46" s="47"/>
    </row>
    <row r="47" spans="1:5" x14ac:dyDescent="0.45">
      <c r="A47" s="45" t="s">
        <v>59</v>
      </c>
      <c r="B47" s="56" t="s">
        <v>429</v>
      </c>
      <c r="C47" s="52">
        <v>14574054</v>
      </c>
      <c r="D47" s="58"/>
      <c r="E47" s="48" t="s">
        <v>415</v>
      </c>
    </row>
    <row r="48" spans="1:5" x14ac:dyDescent="0.45">
      <c r="A48" s="45" t="s">
        <v>39</v>
      </c>
      <c r="B48" s="56" t="s">
        <v>429</v>
      </c>
      <c r="C48" s="52">
        <v>16127671</v>
      </c>
      <c r="D48" s="58">
        <v>1553702</v>
      </c>
      <c r="E48" s="48" t="s">
        <v>416</v>
      </c>
    </row>
    <row r="49" spans="1:5" x14ac:dyDescent="0.45">
      <c r="A49" s="45" t="s">
        <v>43</v>
      </c>
      <c r="B49" s="56" t="s">
        <v>429</v>
      </c>
      <c r="C49" s="52">
        <v>17463602</v>
      </c>
      <c r="D49" s="58">
        <v>1335847</v>
      </c>
      <c r="E49" s="48" t="s">
        <v>415</v>
      </c>
    </row>
    <row r="50" spans="1:5" x14ac:dyDescent="0.45">
      <c r="A50" s="45" t="s">
        <v>69</v>
      </c>
      <c r="B50" s="56" t="s">
        <v>429</v>
      </c>
      <c r="C50" s="52">
        <v>20507495</v>
      </c>
      <c r="D50" s="58">
        <v>3043809</v>
      </c>
      <c r="E50" s="48"/>
    </row>
    <row r="51" spans="1:5" x14ac:dyDescent="0.45">
      <c r="A51" s="45" t="s">
        <v>38</v>
      </c>
      <c r="B51" s="56" t="s">
        <v>429</v>
      </c>
      <c r="C51" s="52">
        <v>21074088</v>
      </c>
      <c r="D51" s="58">
        <v>566510</v>
      </c>
      <c r="E51" s="48"/>
    </row>
    <row r="52" spans="1:5" x14ac:dyDescent="0.45">
      <c r="A52" s="45" t="s">
        <v>51</v>
      </c>
      <c r="B52" s="56" t="s">
        <v>429</v>
      </c>
      <c r="C52" s="52">
        <v>21077370</v>
      </c>
      <c r="D52" s="58">
        <v>3366</v>
      </c>
      <c r="E52" s="48" t="s">
        <v>415</v>
      </c>
    </row>
    <row r="53" spans="1:5" x14ac:dyDescent="0.45">
      <c r="A53" s="45" t="s">
        <v>68</v>
      </c>
      <c r="B53" s="56" t="s">
        <v>429</v>
      </c>
      <c r="C53" s="52">
        <v>21130157</v>
      </c>
      <c r="D53" s="58">
        <v>52868</v>
      </c>
      <c r="E53" s="48"/>
    </row>
    <row r="54" spans="1:5" x14ac:dyDescent="0.45">
      <c r="A54" s="45" t="s">
        <v>42</v>
      </c>
      <c r="B54" s="56" t="s">
        <v>429</v>
      </c>
      <c r="C54" s="52">
        <v>21138061</v>
      </c>
      <c r="D54" s="58">
        <v>7987</v>
      </c>
      <c r="E54" s="48" t="s">
        <v>415</v>
      </c>
    </row>
    <row r="55" spans="1:5" x14ac:dyDescent="0.45">
      <c r="A55" s="45" t="s">
        <v>86</v>
      </c>
      <c r="B55" s="56" t="s">
        <v>429</v>
      </c>
      <c r="C55" s="52">
        <v>21228137</v>
      </c>
      <c r="D55" s="58">
        <v>90158</v>
      </c>
      <c r="E55" s="48" t="s">
        <v>416</v>
      </c>
    </row>
    <row r="56" spans="1:5" x14ac:dyDescent="0.45">
      <c r="A56" s="45" t="s">
        <v>79</v>
      </c>
      <c r="B56" s="56" t="s">
        <v>429</v>
      </c>
      <c r="C56" s="52">
        <v>24062779</v>
      </c>
      <c r="D56" s="58">
        <v>2834558</v>
      </c>
      <c r="E56" s="48"/>
    </row>
    <row r="57" spans="1:5" x14ac:dyDescent="0.45">
      <c r="A57" s="45" t="s">
        <v>72</v>
      </c>
      <c r="B57" s="56" t="s">
        <v>429</v>
      </c>
      <c r="C57" s="52">
        <v>29868476</v>
      </c>
      <c r="D57" s="58">
        <v>5805613</v>
      </c>
      <c r="E57" s="48"/>
    </row>
    <row r="58" spans="1:5" x14ac:dyDescent="0.45">
      <c r="A58" s="45" t="s">
        <v>74</v>
      </c>
      <c r="B58" s="56" t="s">
        <v>429</v>
      </c>
      <c r="C58" s="52">
        <v>35358670</v>
      </c>
      <c r="D58" s="58">
        <v>5490129</v>
      </c>
      <c r="E58" s="48"/>
    </row>
    <row r="59" spans="1:5" x14ac:dyDescent="0.45">
      <c r="A59" s="45" t="s">
        <v>73</v>
      </c>
      <c r="B59" s="56" t="s">
        <v>429</v>
      </c>
      <c r="C59" s="52">
        <v>36055518</v>
      </c>
      <c r="D59" s="58">
        <v>696765</v>
      </c>
      <c r="E59" s="48"/>
    </row>
    <row r="60" spans="1:5" x14ac:dyDescent="0.45">
      <c r="A60" s="45" t="s">
        <v>81</v>
      </c>
      <c r="B60" s="56" t="s">
        <v>429</v>
      </c>
      <c r="C60" s="52">
        <v>36055518</v>
      </c>
      <c r="D60" s="58" t="s">
        <v>412</v>
      </c>
      <c r="E60" s="49"/>
    </row>
    <row r="61" spans="1:5" x14ac:dyDescent="0.45">
      <c r="A61" s="45" t="s">
        <v>29</v>
      </c>
      <c r="B61" s="56" t="s">
        <v>429</v>
      </c>
      <c r="C61" s="52">
        <v>39175916</v>
      </c>
      <c r="D61" s="58">
        <v>3120483</v>
      </c>
      <c r="E61" s="48"/>
    </row>
    <row r="62" spans="1:5" x14ac:dyDescent="0.45">
      <c r="D62" s="59"/>
    </row>
  </sheetData>
  <conditionalFormatting sqref="E1">
    <cfRule type="cellIs" dxfId="16" priority="1" operator="between">
      <formula>1.8</formula>
      <formula>2.2</formula>
    </cfRule>
    <cfRule type="cellIs" dxfId="15" priority="2" operator="between">
      <formula>0.8</formula>
      <formula>1.2</formula>
    </cfRule>
  </conditionalFormatting>
  <pageMargins left="0.7" right="0.7" top="0.75" bottom="0.75" header="0.3" footer="0.3"/>
  <pageSetup orientation="portrait" r:id="rId1"/>
  <ignoredErrors>
    <ignoredError sqref="B2:B61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"/>
  <sheetViews>
    <sheetView zoomScale="145" zoomScaleNormal="145" workbookViewId="0">
      <selection activeCell="B14" sqref="B14"/>
    </sheetView>
  </sheetViews>
  <sheetFormatPr defaultRowHeight="14.25" x14ac:dyDescent="0.45"/>
  <cols>
    <col min="1" max="1" width="23.1328125" bestFit="1" customWidth="1"/>
    <col min="2" max="2" width="22.73046875" bestFit="1" customWidth="1"/>
    <col min="3" max="3" width="106.86328125" style="30" bestFit="1" customWidth="1"/>
  </cols>
  <sheetData>
    <row r="1" spans="1:3" s="23" customFormat="1" x14ac:dyDescent="0.45">
      <c r="A1" s="23" t="s">
        <v>411</v>
      </c>
      <c r="B1" s="23" t="s">
        <v>312</v>
      </c>
      <c r="C1" s="23" t="s">
        <v>313</v>
      </c>
    </row>
    <row r="2" spans="1:3" ht="15.4" x14ac:dyDescent="0.45">
      <c r="A2" t="s">
        <v>11</v>
      </c>
      <c r="B2" t="s">
        <v>314</v>
      </c>
      <c r="C2" s="31" t="s">
        <v>315</v>
      </c>
    </row>
    <row r="3" spans="1:3" ht="15.4" x14ac:dyDescent="0.45">
      <c r="A3" t="s">
        <v>13</v>
      </c>
      <c r="B3" t="s">
        <v>314</v>
      </c>
      <c r="C3" s="31" t="s">
        <v>316</v>
      </c>
    </row>
    <row r="4" spans="1:3" ht="15.4" x14ac:dyDescent="0.45">
      <c r="A4" t="s">
        <v>15</v>
      </c>
      <c r="B4" t="s">
        <v>314</v>
      </c>
      <c r="C4" s="31" t="s">
        <v>317</v>
      </c>
    </row>
    <row r="5" spans="1:3" ht="15.4" x14ac:dyDescent="0.45">
      <c r="A5" t="s">
        <v>95</v>
      </c>
      <c r="B5" t="s">
        <v>318</v>
      </c>
      <c r="C5" s="31" t="s">
        <v>319</v>
      </c>
    </row>
    <row r="6" spans="1:3" ht="15.4" x14ac:dyDescent="0.45">
      <c r="A6" t="s">
        <v>96</v>
      </c>
      <c r="B6" t="s">
        <v>320</v>
      </c>
      <c r="C6" s="31" t="s">
        <v>321</v>
      </c>
    </row>
    <row r="7" spans="1:3" ht="15.4" x14ac:dyDescent="0.45">
      <c r="A7" t="s">
        <v>20</v>
      </c>
      <c r="B7" t="s">
        <v>322</v>
      </c>
      <c r="C7" s="31" t="s">
        <v>323</v>
      </c>
    </row>
    <row r="8" spans="1:3" ht="15.4" x14ac:dyDescent="0.45">
      <c r="A8" t="s">
        <v>22</v>
      </c>
      <c r="B8" t="s">
        <v>322</v>
      </c>
      <c r="C8" s="31" t="s">
        <v>324</v>
      </c>
    </row>
    <row r="9" spans="1:3" ht="15.4" x14ac:dyDescent="0.45">
      <c r="A9" t="s">
        <v>24</v>
      </c>
      <c r="B9" t="s">
        <v>322</v>
      </c>
      <c r="C9" s="31" t="s">
        <v>325</v>
      </c>
    </row>
    <row r="10" spans="1:3" ht="15.4" x14ac:dyDescent="0.45">
      <c r="A10" t="s">
        <v>25</v>
      </c>
      <c r="B10" t="s">
        <v>322</v>
      </c>
      <c r="C10" s="31" t="s">
        <v>326</v>
      </c>
    </row>
    <row r="11" spans="1:3" ht="15.4" x14ac:dyDescent="0.45">
      <c r="A11" t="s">
        <v>26</v>
      </c>
      <c r="B11" t="s">
        <v>322</v>
      </c>
      <c r="C11" s="31" t="s">
        <v>327</v>
      </c>
    </row>
    <row r="12" spans="1:3" ht="15.4" x14ac:dyDescent="0.45">
      <c r="A12" t="s">
        <v>27</v>
      </c>
      <c r="B12" t="s">
        <v>328</v>
      </c>
      <c r="C12" s="31" t="s">
        <v>329</v>
      </c>
    </row>
    <row r="13" spans="1:3" ht="15.4" x14ac:dyDescent="0.45">
      <c r="A13" t="s">
        <v>28</v>
      </c>
      <c r="B13" t="s">
        <v>328</v>
      </c>
      <c r="C13" s="31" t="s">
        <v>330</v>
      </c>
    </row>
    <row r="14" spans="1:3" ht="15.4" x14ac:dyDescent="0.45">
      <c r="A14" t="s">
        <v>97</v>
      </c>
      <c r="B14" t="s">
        <v>328</v>
      </c>
      <c r="C14" s="31" t="s">
        <v>331</v>
      </c>
    </row>
    <row r="15" spans="1:3" ht="15.4" x14ac:dyDescent="0.45">
      <c r="A15" t="s">
        <v>29</v>
      </c>
      <c r="B15" t="s">
        <v>328</v>
      </c>
      <c r="C15" s="31" t="s">
        <v>332</v>
      </c>
    </row>
    <row r="16" spans="1:3" ht="15.4" x14ac:dyDescent="0.45">
      <c r="A16" t="s">
        <v>31</v>
      </c>
      <c r="B16" t="s">
        <v>328</v>
      </c>
      <c r="C16" s="31" t="s">
        <v>333</v>
      </c>
    </row>
    <row r="17" spans="1:3" ht="15.4" x14ac:dyDescent="0.45">
      <c r="A17" t="s">
        <v>98</v>
      </c>
      <c r="B17" t="s">
        <v>334</v>
      </c>
      <c r="C17" s="31" t="s">
        <v>335</v>
      </c>
    </row>
    <row r="18" spans="1:3" ht="15.4" x14ac:dyDescent="0.45">
      <c r="A18" t="s">
        <v>33</v>
      </c>
      <c r="B18" t="s">
        <v>336</v>
      </c>
      <c r="C18" s="31" t="s">
        <v>337</v>
      </c>
    </row>
    <row r="19" spans="1:3" ht="15.4" x14ac:dyDescent="0.45">
      <c r="A19" t="s">
        <v>34</v>
      </c>
      <c r="B19" t="s">
        <v>336</v>
      </c>
      <c r="C19" s="31" t="s">
        <v>338</v>
      </c>
    </row>
    <row r="20" spans="1:3" ht="15.4" x14ac:dyDescent="0.45">
      <c r="A20" t="s">
        <v>35</v>
      </c>
      <c r="B20" t="s">
        <v>336</v>
      </c>
      <c r="C20" s="31" t="s">
        <v>339</v>
      </c>
    </row>
    <row r="21" spans="1:3" ht="15.4" x14ac:dyDescent="0.45">
      <c r="A21" t="s">
        <v>36</v>
      </c>
      <c r="B21" t="s">
        <v>340</v>
      </c>
      <c r="C21" s="31" t="s">
        <v>341</v>
      </c>
    </row>
    <row r="22" spans="1:3" ht="15.4" x14ac:dyDescent="0.45">
      <c r="A22" t="s">
        <v>38</v>
      </c>
      <c r="B22" t="s">
        <v>306</v>
      </c>
      <c r="C22" s="31" t="s">
        <v>342</v>
      </c>
    </row>
    <row r="23" spans="1:3" ht="15.4" x14ac:dyDescent="0.45">
      <c r="A23" t="s">
        <v>88</v>
      </c>
      <c r="B23" t="s">
        <v>306</v>
      </c>
      <c r="C23" s="31" t="s">
        <v>343</v>
      </c>
    </row>
    <row r="24" spans="1:3" ht="15.4" x14ac:dyDescent="0.45">
      <c r="A24" t="s">
        <v>39</v>
      </c>
      <c r="B24" t="s">
        <v>306</v>
      </c>
      <c r="C24" s="31" t="s">
        <v>344</v>
      </c>
    </row>
    <row r="25" spans="1:3" ht="15.4" x14ac:dyDescent="0.45">
      <c r="A25" t="s">
        <v>99</v>
      </c>
      <c r="B25" t="s">
        <v>306</v>
      </c>
      <c r="C25" s="31" t="s">
        <v>345</v>
      </c>
    </row>
    <row r="26" spans="1:3" ht="15.4" x14ac:dyDescent="0.45">
      <c r="A26" t="s">
        <v>40</v>
      </c>
      <c r="B26" t="s">
        <v>346</v>
      </c>
      <c r="C26" s="31" t="s">
        <v>347</v>
      </c>
    </row>
    <row r="27" spans="1:3" ht="15.4" x14ac:dyDescent="0.45">
      <c r="A27" t="s">
        <v>90</v>
      </c>
      <c r="B27" t="s">
        <v>346</v>
      </c>
      <c r="C27" s="31" t="s">
        <v>348</v>
      </c>
    </row>
    <row r="28" spans="1:3" ht="15.4" x14ac:dyDescent="0.45">
      <c r="A28" t="s">
        <v>41</v>
      </c>
      <c r="B28" t="s">
        <v>346</v>
      </c>
      <c r="C28" s="31" t="s">
        <v>349</v>
      </c>
    </row>
    <row r="29" spans="1:3" ht="15.4" x14ac:dyDescent="0.45">
      <c r="A29" t="s">
        <v>42</v>
      </c>
      <c r="B29" t="s">
        <v>346</v>
      </c>
      <c r="C29" s="31" t="s">
        <v>350</v>
      </c>
    </row>
    <row r="30" spans="1:3" ht="15.4" x14ac:dyDescent="0.45">
      <c r="A30" t="s">
        <v>43</v>
      </c>
      <c r="B30" t="s">
        <v>346</v>
      </c>
      <c r="C30" s="31" t="s">
        <v>351</v>
      </c>
    </row>
    <row r="31" spans="1:3" ht="15.4" x14ac:dyDescent="0.45">
      <c r="A31" t="s">
        <v>100</v>
      </c>
      <c r="B31" t="s">
        <v>346</v>
      </c>
      <c r="C31" s="31" t="s">
        <v>352</v>
      </c>
    </row>
    <row r="32" spans="1:3" ht="15.4" x14ac:dyDescent="0.45">
      <c r="A32" t="s">
        <v>44</v>
      </c>
      <c r="B32" t="s">
        <v>346</v>
      </c>
      <c r="C32" s="31" t="s">
        <v>353</v>
      </c>
    </row>
    <row r="33" spans="1:3" ht="15.4" x14ac:dyDescent="0.45">
      <c r="A33" t="s">
        <v>45</v>
      </c>
      <c r="B33" t="s">
        <v>346</v>
      </c>
      <c r="C33" s="31" t="s">
        <v>354</v>
      </c>
    </row>
    <row r="34" spans="1:3" ht="15.4" x14ac:dyDescent="0.45">
      <c r="A34" t="s">
        <v>47</v>
      </c>
      <c r="B34" t="s">
        <v>310</v>
      </c>
      <c r="C34" s="31" t="s">
        <v>355</v>
      </c>
    </row>
    <row r="35" spans="1:3" ht="15.4" x14ac:dyDescent="0.45">
      <c r="A35" t="s">
        <v>49</v>
      </c>
      <c r="B35" t="s">
        <v>310</v>
      </c>
      <c r="C35" s="31" t="s">
        <v>356</v>
      </c>
    </row>
    <row r="36" spans="1:3" ht="15.4" x14ac:dyDescent="0.45">
      <c r="A36" t="s">
        <v>50</v>
      </c>
      <c r="B36" t="s">
        <v>310</v>
      </c>
      <c r="C36" s="31" t="s">
        <v>357</v>
      </c>
    </row>
    <row r="37" spans="1:3" ht="15.4" x14ac:dyDescent="0.45">
      <c r="A37" t="s">
        <v>51</v>
      </c>
      <c r="B37" t="s">
        <v>310</v>
      </c>
      <c r="C37" s="31" t="s">
        <v>358</v>
      </c>
    </row>
    <row r="38" spans="1:3" ht="15.4" x14ac:dyDescent="0.45">
      <c r="A38" t="s">
        <v>91</v>
      </c>
      <c r="B38" t="s">
        <v>310</v>
      </c>
      <c r="C38" s="31" t="s">
        <v>359</v>
      </c>
    </row>
    <row r="39" spans="1:3" ht="15.4" x14ac:dyDescent="0.45">
      <c r="A39" t="s">
        <v>52</v>
      </c>
      <c r="B39" t="s">
        <v>310</v>
      </c>
      <c r="C39" s="31" t="s">
        <v>360</v>
      </c>
    </row>
    <row r="40" spans="1:3" ht="15.4" x14ac:dyDescent="0.45">
      <c r="A40" t="s">
        <v>53</v>
      </c>
      <c r="B40" t="s">
        <v>310</v>
      </c>
      <c r="C40" s="31" t="s">
        <v>361</v>
      </c>
    </row>
    <row r="41" spans="1:3" ht="15.4" x14ac:dyDescent="0.45">
      <c r="A41" t="s">
        <v>54</v>
      </c>
      <c r="B41" t="s">
        <v>310</v>
      </c>
      <c r="C41" s="31" t="s">
        <v>362</v>
      </c>
    </row>
    <row r="42" spans="1:3" ht="15.4" x14ac:dyDescent="0.45">
      <c r="A42" s="29" t="s">
        <v>101</v>
      </c>
      <c r="B42" t="s">
        <v>363</v>
      </c>
      <c r="C42" s="32" t="s">
        <v>364</v>
      </c>
    </row>
    <row r="43" spans="1:3" ht="15.4" x14ac:dyDescent="0.45">
      <c r="A43" s="29" t="s">
        <v>102</v>
      </c>
      <c r="B43" t="s">
        <v>363</v>
      </c>
      <c r="C43" s="32" t="s">
        <v>365</v>
      </c>
    </row>
    <row r="44" spans="1:3" ht="15.4" x14ac:dyDescent="0.45">
      <c r="A44" s="29" t="s">
        <v>103</v>
      </c>
      <c r="B44" t="s">
        <v>363</v>
      </c>
      <c r="C44" s="32" t="s">
        <v>366</v>
      </c>
    </row>
    <row r="45" spans="1:3" ht="15.4" x14ac:dyDescent="0.45">
      <c r="A45" s="29" t="s">
        <v>57</v>
      </c>
      <c r="B45" t="s">
        <v>363</v>
      </c>
      <c r="C45" s="32" t="s">
        <v>367</v>
      </c>
    </row>
    <row r="46" spans="1:3" ht="15.4" x14ac:dyDescent="0.45">
      <c r="A46" s="29" t="s">
        <v>58</v>
      </c>
      <c r="B46" t="s">
        <v>363</v>
      </c>
      <c r="C46" s="32" t="s">
        <v>368</v>
      </c>
    </row>
    <row r="47" spans="1:3" ht="15.4" x14ac:dyDescent="0.45">
      <c r="A47" s="29" t="s">
        <v>104</v>
      </c>
      <c r="B47" t="s">
        <v>363</v>
      </c>
      <c r="C47" s="32" t="s">
        <v>369</v>
      </c>
    </row>
    <row r="48" spans="1:3" ht="15.4" x14ac:dyDescent="0.45">
      <c r="A48" s="29" t="s">
        <v>60</v>
      </c>
      <c r="B48" t="s">
        <v>363</v>
      </c>
      <c r="C48" s="32" t="s">
        <v>370</v>
      </c>
    </row>
    <row r="49" spans="1:3" ht="15.4" x14ac:dyDescent="0.45">
      <c r="A49" s="29" t="s">
        <v>61</v>
      </c>
      <c r="B49" t="s">
        <v>363</v>
      </c>
      <c r="C49" s="32" t="s">
        <v>371</v>
      </c>
    </row>
    <row r="50" spans="1:3" ht="15.4" x14ac:dyDescent="0.45">
      <c r="A50" t="s">
        <v>105</v>
      </c>
      <c r="B50" t="s">
        <v>372</v>
      </c>
      <c r="C50" s="31" t="s">
        <v>373</v>
      </c>
    </row>
    <row r="51" spans="1:3" ht="15.4" x14ac:dyDescent="0.45">
      <c r="A51" t="s">
        <v>62</v>
      </c>
      <c r="B51" t="s">
        <v>372</v>
      </c>
      <c r="C51" s="31" t="s">
        <v>374</v>
      </c>
    </row>
    <row r="52" spans="1:3" ht="15.4" x14ac:dyDescent="0.45">
      <c r="A52" t="s">
        <v>92</v>
      </c>
      <c r="B52" t="s">
        <v>372</v>
      </c>
      <c r="C52" s="31" t="s">
        <v>375</v>
      </c>
    </row>
    <row r="53" spans="1:3" ht="15.4" x14ac:dyDescent="0.45">
      <c r="A53" t="s">
        <v>106</v>
      </c>
      <c r="B53" t="s">
        <v>372</v>
      </c>
      <c r="C53" s="31" t="s">
        <v>376</v>
      </c>
    </row>
    <row r="54" spans="1:3" ht="15.4" x14ac:dyDescent="0.45">
      <c r="A54" t="s">
        <v>63</v>
      </c>
      <c r="B54" t="s">
        <v>403</v>
      </c>
      <c r="C54" s="31" t="s">
        <v>377</v>
      </c>
    </row>
    <row r="55" spans="1:3" ht="15.4" x14ac:dyDescent="0.45">
      <c r="A55" t="s">
        <v>64</v>
      </c>
      <c r="B55" t="s">
        <v>403</v>
      </c>
      <c r="C55" s="31" t="s">
        <v>378</v>
      </c>
    </row>
    <row r="56" spans="1:3" ht="15.4" x14ac:dyDescent="0.45">
      <c r="A56" t="s">
        <v>66</v>
      </c>
      <c r="B56" t="s">
        <v>403</v>
      </c>
      <c r="C56" s="31" t="s">
        <v>379</v>
      </c>
    </row>
    <row r="57" spans="1:3" ht="15.4" x14ac:dyDescent="0.45">
      <c r="A57" t="s">
        <v>68</v>
      </c>
      <c r="B57" t="s">
        <v>403</v>
      </c>
      <c r="C57" s="31" t="s">
        <v>380</v>
      </c>
    </row>
    <row r="58" spans="1:3" ht="15.4" x14ac:dyDescent="0.45">
      <c r="A58" t="s">
        <v>69</v>
      </c>
      <c r="B58" t="s">
        <v>403</v>
      </c>
      <c r="C58" s="31" t="s">
        <v>381</v>
      </c>
    </row>
    <row r="59" spans="1:3" ht="15.4" x14ac:dyDescent="0.45">
      <c r="A59" t="s">
        <v>70</v>
      </c>
      <c r="B59" t="s">
        <v>403</v>
      </c>
      <c r="C59" s="31" t="s">
        <v>382</v>
      </c>
    </row>
    <row r="60" spans="1:3" ht="15.4" x14ac:dyDescent="0.45">
      <c r="A60" t="s">
        <v>71</v>
      </c>
      <c r="B60" t="s">
        <v>403</v>
      </c>
      <c r="C60" s="31" t="s">
        <v>383</v>
      </c>
    </row>
    <row r="61" spans="1:3" ht="15.4" x14ac:dyDescent="0.45">
      <c r="A61" t="s">
        <v>72</v>
      </c>
      <c r="B61" t="s">
        <v>403</v>
      </c>
      <c r="C61" s="31" t="s">
        <v>384</v>
      </c>
    </row>
    <row r="62" spans="1:3" ht="15.4" x14ac:dyDescent="0.45">
      <c r="A62" t="s">
        <v>73</v>
      </c>
      <c r="B62" t="s">
        <v>309</v>
      </c>
      <c r="C62" s="31" t="s">
        <v>408</v>
      </c>
    </row>
    <row r="63" spans="1:3" ht="15.4" x14ac:dyDescent="0.45">
      <c r="A63" t="s">
        <v>74</v>
      </c>
      <c r="B63" t="s">
        <v>309</v>
      </c>
      <c r="C63" s="31" t="s">
        <v>385</v>
      </c>
    </row>
    <row r="64" spans="1:3" ht="15.4" x14ac:dyDescent="0.45">
      <c r="A64" t="s">
        <v>75</v>
      </c>
      <c r="B64" t="s">
        <v>309</v>
      </c>
      <c r="C64" s="31" t="s">
        <v>386</v>
      </c>
    </row>
    <row r="65" spans="1:3" ht="15.4" x14ac:dyDescent="0.45">
      <c r="A65" t="s">
        <v>76</v>
      </c>
      <c r="B65" t="s">
        <v>309</v>
      </c>
      <c r="C65" s="31" t="s">
        <v>387</v>
      </c>
    </row>
    <row r="66" spans="1:3" ht="15.4" x14ac:dyDescent="0.45">
      <c r="A66" t="s">
        <v>77</v>
      </c>
      <c r="B66" t="s">
        <v>309</v>
      </c>
      <c r="C66" s="31" t="s">
        <v>388</v>
      </c>
    </row>
    <row r="67" spans="1:3" ht="15.4" x14ac:dyDescent="0.45">
      <c r="A67" t="s">
        <v>78</v>
      </c>
      <c r="B67" t="s">
        <v>309</v>
      </c>
      <c r="C67" s="31" t="s">
        <v>389</v>
      </c>
    </row>
    <row r="68" spans="1:3" ht="15.4" x14ac:dyDescent="0.45">
      <c r="A68" t="s">
        <v>93</v>
      </c>
      <c r="B68" t="s">
        <v>309</v>
      </c>
      <c r="C68" s="31" t="s">
        <v>390</v>
      </c>
    </row>
    <row r="69" spans="1:3" ht="15.4" x14ac:dyDescent="0.45">
      <c r="A69" t="s">
        <v>79</v>
      </c>
      <c r="B69" t="s">
        <v>309</v>
      </c>
      <c r="C69" s="31" t="s">
        <v>391</v>
      </c>
    </row>
    <row r="70" spans="1:3" ht="15.4" x14ac:dyDescent="0.45">
      <c r="A70" t="s">
        <v>80</v>
      </c>
      <c r="B70" t="s">
        <v>309</v>
      </c>
      <c r="C70" s="31" t="s">
        <v>392</v>
      </c>
    </row>
    <row r="71" spans="1:3" ht="15.4" x14ac:dyDescent="0.45">
      <c r="A71" t="s">
        <v>94</v>
      </c>
      <c r="B71" t="s">
        <v>309</v>
      </c>
      <c r="C71" s="31" t="s">
        <v>393</v>
      </c>
    </row>
    <row r="72" spans="1:3" ht="15.4" x14ac:dyDescent="0.45">
      <c r="A72" t="s">
        <v>81</v>
      </c>
      <c r="B72" t="s">
        <v>309</v>
      </c>
      <c r="C72" s="31" t="s">
        <v>407</v>
      </c>
    </row>
    <row r="73" spans="1:3" ht="15.4" x14ac:dyDescent="0.45">
      <c r="A73" t="s">
        <v>107</v>
      </c>
      <c r="B73" t="s">
        <v>309</v>
      </c>
      <c r="C73" s="31" t="s">
        <v>394</v>
      </c>
    </row>
    <row r="74" spans="1:3" ht="15.4" x14ac:dyDescent="0.45">
      <c r="A74" t="s">
        <v>108</v>
      </c>
      <c r="B74" t="s">
        <v>309</v>
      </c>
      <c r="C74" s="31" t="s">
        <v>395</v>
      </c>
    </row>
    <row r="75" spans="1:3" ht="15.4" x14ac:dyDescent="0.45">
      <c r="A75" t="s">
        <v>109</v>
      </c>
      <c r="B75" t="s">
        <v>404</v>
      </c>
      <c r="C75" s="31" t="s">
        <v>396</v>
      </c>
    </row>
    <row r="76" spans="1:3" ht="15.4" x14ac:dyDescent="0.45">
      <c r="A76" t="s">
        <v>110</v>
      </c>
      <c r="B76" t="s">
        <v>404</v>
      </c>
      <c r="C76" s="31" t="s">
        <v>397</v>
      </c>
    </row>
    <row r="77" spans="1:3" ht="15.4" x14ac:dyDescent="0.45">
      <c r="A77" t="s">
        <v>84</v>
      </c>
      <c r="B77" t="s">
        <v>404</v>
      </c>
      <c r="C77" s="31" t="s">
        <v>398</v>
      </c>
    </row>
    <row r="78" spans="1:3" ht="15.4" x14ac:dyDescent="0.45">
      <c r="A78" t="s">
        <v>85</v>
      </c>
      <c r="B78" t="s">
        <v>404</v>
      </c>
      <c r="C78" s="31" t="s">
        <v>399</v>
      </c>
    </row>
    <row r="79" spans="1:3" ht="15.4" x14ac:dyDescent="0.45">
      <c r="A79" t="s">
        <v>111</v>
      </c>
      <c r="B79" t="s">
        <v>405</v>
      </c>
      <c r="C79" s="31" t="s">
        <v>400</v>
      </c>
    </row>
    <row r="80" spans="1:3" ht="15.4" x14ac:dyDescent="0.45">
      <c r="A80" t="s">
        <v>112</v>
      </c>
      <c r="B80" t="s">
        <v>406</v>
      </c>
      <c r="C80" s="31" t="s">
        <v>401</v>
      </c>
    </row>
    <row r="81" spans="1:3" ht="15.4" x14ac:dyDescent="0.45">
      <c r="A81" t="s">
        <v>86</v>
      </c>
      <c r="B81" t="s">
        <v>406</v>
      </c>
      <c r="C81" s="31" t="s">
        <v>402</v>
      </c>
    </row>
  </sheetData>
  <conditionalFormatting sqref="A1:A81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snp.mapping.uniques</vt:lpstr>
      <vt:lpstr>snp.mapping.nonUniques</vt:lpstr>
      <vt:lpstr>snp.lociNotMapped</vt:lpstr>
      <vt:lpstr>dat.gen.tabProp</vt:lpstr>
      <vt:lpstr>Table3.snpsMapTable.formatted</vt:lpstr>
      <vt:lpstr>snpSequences</vt:lpstr>
      <vt:lpstr>snp.mapping.nonUniques!Extract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Hipp</dc:creator>
  <cp:lastModifiedBy>Andrew Hipp</cp:lastModifiedBy>
  <dcterms:created xsi:type="dcterms:W3CDTF">2019-07-09T02:32:39Z</dcterms:created>
  <dcterms:modified xsi:type="dcterms:W3CDTF">2019-07-10T15:39:16Z</dcterms:modified>
</cp:coreProperties>
</file>