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334/Dropbox/GRANT/CEC_NaturalGas/MDP_Models_Data_Input/Code_InputData/"/>
    </mc:Choice>
  </mc:AlternateContent>
  <xr:revisionPtr revIDLastSave="0" documentId="13_ncr:1_{0AB5BA70-06FA-954C-BC6B-193CB5C982B6}" xr6:coauthVersionLast="45" xr6:coauthVersionMax="45" xr10:uidLastSave="{00000000-0000-0000-0000-000000000000}"/>
  <bookViews>
    <workbookView xWindow="-38240" yWindow="3560" windowWidth="37600" windowHeight="17700" firstSheet="10" activeTab="23" xr2:uid="{69E77D13-EAE3-A94B-8DDE-5FC24F356F8A}"/>
  </bookViews>
  <sheets>
    <sheet name="Time1_Action1" sheetId="1" r:id="rId1"/>
    <sheet name="Time1_Action2" sheetId="2" r:id="rId2"/>
    <sheet name="Time1_Action3" sheetId="3" r:id="rId3"/>
    <sheet name="Time1_Action4" sheetId="4" r:id="rId4"/>
    <sheet name="Time1_Action5" sheetId="6" r:id="rId5"/>
    <sheet name="Time1_Action6" sheetId="23" r:id="rId6"/>
    <sheet name="Time2_Action1" sheetId="7" r:id="rId7"/>
    <sheet name="Time2_Action2" sheetId="8" r:id="rId8"/>
    <sheet name="Time2_Action3" sheetId="11" r:id="rId9"/>
    <sheet name="Time2_Action4" sheetId="10" r:id="rId10"/>
    <sheet name="Time2_Action5" sheetId="12" r:id="rId11"/>
    <sheet name="Time2_Action6" sheetId="24" r:id="rId12"/>
    <sheet name="Time3_Action1" sheetId="13" r:id="rId13"/>
    <sheet name="Time3_Action2" sheetId="14" r:id="rId14"/>
    <sheet name="Time3_Action3" sheetId="15" r:id="rId15"/>
    <sheet name="Time3_Action4" sheetId="16" r:id="rId16"/>
    <sheet name="Time3_Action5" sheetId="17" r:id="rId17"/>
    <sheet name="Time3_Action6" sheetId="26" r:id="rId18"/>
    <sheet name="Time4_Action1" sheetId="18" r:id="rId19"/>
    <sheet name="Time4_Action2" sheetId="19" r:id="rId20"/>
    <sheet name="Time4_Action3" sheetId="20" r:id="rId21"/>
    <sheet name="Time4_Action4" sheetId="21" r:id="rId22"/>
    <sheet name="Time4_Action5" sheetId="22" r:id="rId23"/>
    <sheet name="Time4_Action6" sheetId="25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22" l="1"/>
  <c r="B1" i="21"/>
  <c r="B1" i="20"/>
  <c r="B1" i="19"/>
  <c r="I1" i="18"/>
  <c r="B1" i="16"/>
  <c r="B1" i="17"/>
  <c r="B1" i="15"/>
  <c r="B1" i="14"/>
  <c r="B1" i="12"/>
  <c r="B1" i="10"/>
  <c r="B1" i="11"/>
  <c r="B1" i="8"/>
  <c r="B1" i="6"/>
  <c r="B1" i="4"/>
  <c r="B1" i="3"/>
  <c r="B1" i="2"/>
  <c r="A1" i="12" l="1"/>
  <c r="A1" i="1" l="1"/>
  <c r="H1" i="18"/>
  <c r="A1" i="22" l="1"/>
  <c r="A1" i="19"/>
  <c r="A1" i="21"/>
  <c r="A1" i="20"/>
  <c r="A1" i="17"/>
  <c r="A1" i="16"/>
  <c r="A1" i="15"/>
  <c r="A1" i="14"/>
  <c r="A1" i="13"/>
  <c r="A1" i="10"/>
  <c r="A1" i="11"/>
  <c r="A1" i="8"/>
  <c r="A1" i="7"/>
  <c r="A1" i="6"/>
  <c r="A1" i="4"/>
  <c r="A1" i="3"/>
  <c r="A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0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D89A-C61B-6140-8A50-67F9F24AAD20}">
  <dimension ref="A1:B2"/>
  <sheetViews>
    <sheetView zoomScale="196" zoomScaleNormal="196" workbookViewId="0">
      <selection activeCell="B1" sqref="B1"/>
    </sheetView>
  </sheetViews>
  <sheetFormatPr baseColWidth="10" defaultRowHeight="16" x14ac:dyDescent="0.2"/>
  <sheetData>
    <row r="1" spans="1:2" x14ac:dyDescent="0.2">
      <c r="A1" s="1">
        <f>1-B1</f>
        <v>0.99150000000000005</v>
      </c>
      <c r="B1" s="1">
        <v>8.5000000000000006E-3</v>
      </c>
    </row>
    <row r="2" spans="1:2" x14ac:dyDescent="0.2">
      <c r="A2">
        <v>1</v>
      </c>
      <c r="B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6093F-E56F-9142-BD38-7700490A4450}">
  <dimension ref="A1:B2"/>
  <sheetViews>
    <sheetView zoomScale="196" zoomScaleNormal="196" workbookViewId="0">
      <selection activeCell="B2" sqref="B2"/>
    </sheetView>
  </sheetViews>
  <sheetFormatPr baseColWidth="10" defaultRowHeight="16" x14ac:dyDescent="0.2"/>
  <sheetData>
    <row r="1" spans="1:2" x14ac:dyDescent="0.2">
      <c r="A1" s="2">
        <f>1-B1</f>
        <v>0.99519999999999997</v>
      </c>
      <c r="B1" s="2">
        <f>1.2%*2/5</f>
        <v>4.8000000000000004E-3</v>
      </c>
    </row>
    <row r="2" spans="1:2" x14ac:dyDescent="0.2">
      <c r="A2" s="3">
        <v>1</v>
      </c>
      <c r="B2" s="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2471C-CC14-B94A-AD73-980898FA6C1D}">
  <dimension ref="A1:B2"/>
  <sheetViews>
    <sheetView zoomScale="196" zoomScaleNormal="196" workbookViewId="0">
      <selection activeCell="B2" sqref="B2"/>
    </sheetView>
  </sheetViews>
  <sheetFormatPr baseColWidth="10" defaultRowHeight="16" x14ac:dyDescent="0.2"/>
  <sheetData>
    <row r="1" spans="1:2" x14ac:dyDescent="0.2">
      <c r="A1" s="2">
        <f>1-B1</f>
        <v>0.99760000000000004</v>
      </c>
      <c r="B1" s="2">
        <f>1.2%*1/5</f>
        <v>2.4000000000000002E-3</v>
      </c>
    </row>
    <row r="2" spans="1:2" x14ac:dyDescent="0.2">
      <c r="A2" s="3">
        <v>1</v>
      </c>
      <c r="B2" s="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AB527-73FE-E04B-8CDC-F2E15F85553D}">
  <dimension ref="A1:B2"/>
  <sheetViews>
    <sheetView workbookViewId="0">
      <selection activeCell="B3" sqref="B3"/>
    </sheetView>
  </sheetViews>
  <sheetFormatPr baseColWidth="10" defaultRowHeight="16" x14ac:dyDescent="0.2"/>
  <sheetData>
    <row r="1" spans="1:2" x14ac:dyDescent="0.2">
      <c r="A1">
        <v>1</v>
      </c>
      <c r="B1">
        <v>0</v>
      </c>
    </row>
    <row r="2" spans="1:2" x14ac:dyDescent="0.2">
      <c r="A2">
        <v>1</v>
      </c>
      <c r="B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57C57-E9CA-D545-9720-C72B8352A464}">
  <dimension ref="A1:B2"/>
  <sheetViews>
    <sheetView zoomScale="196" zoomScaleNormal="196" workbookViewId="0">
      <selection activeCell="B2" sqref="B2"/>
    </sheetView>
  </sheetViews>
  <sheetFormatPr baseColWidth="10" defaultRowHeight="16" x14ac:dyDescent="0.2"/>
  <sheetData>
    <row r="1" spans="1:2" x14ac:dyDescent="0.2">
      <c r="A1" s="1">
        <f>1-B1</f>
        <v>0.97699999999999998</v>
      </c>
      <c r="B1" s="1">
        <v>2.3E-2</v>
      </c>
    </row>
    <row r="2" spans="1:2" x14ac:dyDescent="0.2">
      <c r="A2">
        <v>1</v>
      </c>
      <c r="B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C9923-703F-8C49-9614-DC534A2363AF}">
  <dimension ref="A1:B2"/>
  <sheetViews>
    <sheetView zoomScale="196" zoomScaleNormal="196" workbookViewId="0">
      <selection activeCell="B1" sqref="B1"/>
    </sheetView>
  </sheetViews>
  <sheetFormatPr baseColWidth="10" defaultRowHeight="16" x14ac:dyDescent="0.2"/>
  <sheetData>
    <row r="1" spans="1:2" x14ac:dyDescent="0.2">
      <c r="A1" s="1">
        <f>1-B1</f>
        <v>0.98160000000000003</v>
      </c>
      <c r="B1" s="1">
        <f>2.3%*4/5</f>
        <v>1.84E-2</v>
      </c>
    </row>
    <row r="2" spans="1:2" x14ac:dyDescent="0.2">
      <c r="A2">
        <v>1</v>
      </c>
      <c r="B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E310-BD28-9246-83C3-BFB3B443152F}">
  <dimension ref="A1:B2"/>
  <sheetViews>
    <sheetView workbookViewId="0">
      <selection activeCell="B1" sqref="B1"/>
    </sheetView>
  </sheetViews>
  <sheetFormatPr baseColWidth="10" defaultRowHeight="16" x14ac:dyDescent="0.2"/>
  <sheetData>
    <row r="1" spans="1:2" x14ac:dyDescent="0.2">
      <c r="A1" s="2">
        <f>1-B1</f>
        <v>0.98619999999999997</v>
      </c>
      <c r="B1" s="2">
        <f>2.3%*3/5</f>
        <v>1.3800000000000002E-2</v>
      </c>
    </row>
    <row r="2" spans="1:2" x14ac:dyDescent="0.2">
      <c r="A2" s="3">
        <v>1</v>
      </c>
      <c r="B2" s="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0D92D-A209-044D-AE81-ECFF6749FB8A}">
  <dimension ref="A1:B2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s="2">
        <f>1-B1</f>
        <v>0.99080000000000001</v>
      </c>
      <c r="B1" s="2">
        <f>2.3%*2/5</f>
        <v>9.1999999999999998E-3</v>
      </c>
    </row>
    <row r="2" spans="1:2" x14ac:dyDescent="0.2">
      <c r="A2" s="3">
        <v>1</v>
      </c>
      <c r="B2" s="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37C13-D288-2548-A225-3D9E5CA261E6}">
  <dimension ref="A1:B2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s="2">
        <f>1-B1</f>
        <v>0.99539999999999995</v>
      </c>
      <c r="B1" s="2">
        <f>2.3%*1/5</f>
        <v>4.5999999999999999E-3</v>
      </c>
    </row>
    <row r="2" spans="1:2" x14ac:dyDescent="0.2">
      <c r="A2" s="3">
        <v>1</v>
      </c>
      <c r="B2" s="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C8C92-AD9B-9D4F-85AE-4671E4EEA192}">
  <dimension ref="A1:B2"/>
  <sheetViews>
    <sheetView workbookViewId="0">
      <selection activeCell="B3" sqref="B3"/>
    </sheetView>
  </sheetViews>
  <sheetFormatPr baseColWidth="10" defaultRowHeight="16" x14ac:dyDescent="0.2"/>
  <sheetData>
    <row r="1" spans="1:2" x14ac:dyDescent="0.2">
      <c r="A1">
        <v>1</v>
      </c>
      <c r="B1">
        <v>0</v>
      </c>
    </row>
    <row r="2" spans="1:2" x14ac:dyDescent="0.2">
      <c r="A2">
        <v>1</v>
      </c>
      <c r="B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BDB04-41E9-444C-A09E-EEAAEEC751C6}">
  <dimension ref="H1:I2"/>
  <sheetViews>
    <sheetView topLeftCell="H1" workbookViewId="0">
      <selection activeCell="I2" sqref="I2"/>
    </sheetView>
  </sheetViews>
  <sheetFormatPr baseColWidth="10" defaultRowHeight="16" x14ac:dyDescent="0.2"/>
  <sheetData>
    <row r="1" spans="8:9" x14ac:dyDescent="0.2">
      <c r="H1" s="1">
        <f>1-I1</f>
        <v>0.96730000000000005</v>
      </c>
      <c r="I1" s="1">
        <f>1.21%+0.74%+1.32%</f>
        <v>3.27E-2</v>
      </c>
    </row>
    <row r="2" spans="8:9" x14ac:dyDescent="0.2">
      <c r="H2">
        <v>1</v>
      </c>
      <c r="I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E14F6-26C5-9A48-A6BD-AE48298010D9}">
  <dimension ref="A1:B2"/>
  <sheetViews>
    <sheetView zoomScale="196" zoomScaleNormal="196" workbookViewId="0">
      <selection activeCell="B2" sqref="B2"/>
    </sheetView>
  </sheetViews>
  <sheetFormatPr baseColWidth="10" defaultRowHeight="16" x14ac:dyDescent="0.2"/>
  <sheetData>
    <row r="1" spans="1:2" x14ac:dyDescent="0.2">
      <c r="A1" s="1">
        <f>1-B1</f>
        <v>0.99319999999999997</v>
      </c>
      <c r="B1" s="1">
        <f>0.85%*4/5</f>
        <v>6.8000000000000005E-3</v>
      </c>
    </row>
    <row r="2" spans="1:2" x14ac:dyDescent="0.2">
      <c r="A2">
        <v>1</v>
      </c>
      <c r="B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0ED71-56EE-9646-84AD-2F63BF978F76}">
  <dimension ref="A1:B2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s="1">
        <f>1-B1</f>
        <v>0.97384000000000004</v>
      </c>
      <c r="B1" s="1">
        <f>3.27%*4/5</f>
        <v>2.6159999999999999E-2</v>
      </c>
    </row>
    <row r="2" spans="1:2" x14ac:dyDescent="0.2">
      <c r="A2">
        <v>1</v>
      </c>
      <c r="B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78CB3-90B9-9540-8FFA-AD5A09C1667F}">
  <dimension ref="A1:B2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s="1">
        <f>1-B1</f>
        <v>0.98038000000000003</v>
      </c>
      <c r="B1" s="1">
        <f>3.27%*3/5</f>
        <v>1.9619999999999999E-2</v>
      </c>
    </row>
    <row r="2" spans="1:2" x14ac:dyDescent="0.2">
      <c r="A2">
        <v>1</v>
      </c>
      <c r="B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58778-D976-704B-9DDF-E5C1B30D7B97}">
  <dimension ref="A1:B2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s="1">
        <f>1-B1</f>
        <v>0.98692000000000002</v>
      </c>
      <c r="B1" s="1">
        <f>3.27%*2/5</f>
        <v>1.308E-2</v>
      </c>
    </row>
    <row r="2" spans="1:2" x14ac:dyDescent="0.2">
      <c r="A2">
        <v>1</v>
      </c>
      <c r="B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D50B-3695-5246-9BBF-E656138BC1E5}">
  <dimension ref="A1:B2"/>
  <sheetViews>
    <sheetView topLeftCell="D1" workbookViewId="0">
      <selection activeCell="B2" sqref="B2"/>
    </sheetView>
  </sheetViews>
  <sheetFormatPr baseColWidth="10" defaultRowHeight="16" x14ac:dyDescent="0.2"/>
  <sheetData>
    <row r="1" spans="1:2" x14ac:dyDescent="0.2">
      <c r="A1" s="1">
        <f>1-B1</f>
        <v>0.99346000000000001</v>
      </c>
      <c r="B1" s="1">
        <f>3.27%*1/5</f>
        <v>6.5399999999999998E-3</v>
      </c>
    </row>
    <row r="2" spans="1:2" x14ac:dyDescent="0.2">
      <c r="A2">
        <v>1</v>
      </c>
      <c r="B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681F4-7D3C-F248-AF47-58254E3A7CAB}">
  <dimension ref="A1:B2"/>
  <sheetViews>
    <sheetView tabSelected="1" workbookViewId="0">
      <selection activeCell="B3" sqref="B3"/>
    </sheetView>
  </sheetViews>
  <sheetFormatPr baseColWidth="10" defaultRowHeight="16" x14ac:dyDescent="0.2"/>
  <sheetData>
    <row r="1" spans="1:2" x14ac:dyDescent="0.2">
      <c r="A1">
        <v>1</v>
      </c>
      <c r="B1">
        <v>0</v>
      </c>
    </row>
    <row r="2" spans="1:2" x14ac:dyDescent="0.2">
      <c r="A2">
        <v>1</v>
      </c>
      <c r="B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050C4-DD69-D244-9F41-B6E6EF12A206}">
  <dimension ref="A1:B2"/>
  <sheetViews>
    <sheetView zoomScale="196" zoomScaleNormal="196" workbookViewId="0">
      <selection activeCell="B2" sqref="B2"/>
    </sheetView>
  </sheetViews>
  <sheetFormatPr baseColWidth="10" defaultRowHeight="16" x14ac:dyDescent="0.2"/>
  <sheetData>
    <row r="1" spans="1:2" x14ac:dyDescent="0.2">
      <c r="A1" s="1">
        <f>1-B1</f>
        <v>0.99490000000000001</v>
      </c>
      <c r="B1" s="1">
        <f>0.85%*3/5</f>
        <v>5.1000000000000004E-3</v>
      </c>
    </row>
    <row r="2" spans="1:2" x14ac:dyDescent="0.2">
      <c r="A2">
        <v>1</v>
      </c>
      <c r="B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E1D65-3223-B44E-8948-8F6E9F6ED2FF}">
  <dimension ref="A1:B2"/>
  <sheetViews>
    <sheetView zoomScale="196" zoomScaleNormal="196" workbookViewId="0">
      <selection activeCell="B2" sqref="B2"/>
    </sheetView>
  </sheetViews>
  <sheetFormatPr baseColWidth="10" defaultRowHeight="16" x14ac:dyDescent="0.2"/>
  <sheetData>
    <row r="1" spans="1:2" x14ac:dyDescent="0.2">
      <c r="A1" s="1">
        <f>1-B1</f>
        <v>0.99660000000000004</v>
      </c>
      <c r="B1" s="1">
        <f>0.85%*2/5</f>
        <v>3.4000000000000002E-3</v>
      </c>
    </row>
    <row r="2" spans="1:2" x14ac:dyDescent="0.2">
      <c r="A2">
        <v>1</v>
      </c>
      <c r="B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38A-1DED-9D40-B226-258E61D93613}">
  <dimension ref="A1:B2"/>
  <sheetViews>
    <sheetView zoomScale="196" zoomScaleNormal="196" workbookViewId="0">
      <selection activeCell="B2" sqref="B2"/>
    </sheetView>
  </sheetViews>
  <sheetFormatPr baseColWidth="10" defaultRowHeight="16" x14ac:dyDescent="0.2"/>
  <sheetData>
    <row r="1" spans="1:2" x14ac:dyDescent="0.2">
      <c r="A1" s="2">
        <f>1-B1</f>
        <v>0.99829999999999997</v>
      </c>
      <c r="B1" s="2">
        <f>0.85%*1/5</f>
        <v>1.7000000000000001E-3</v>
      </c>
    </row>
    <row r="2" spans="1:2" x14ac:dyDescent="0.2">
      <c r="A2" s="3">
        <v>1</v>
      </c>
      <c r="B2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FC00D-44EB-C847-AFF9-9B4149582B91}">
  <dimension ref="A1:B2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>
        <v>1</v>
      </c>
      <c r="B1">
        <v>0</v>
      </c>
    </row>
    <row r="2" spans="1:2" x14ac:dyDescent="0.2">
      <c r="A2">
        <v>1</v>
      </c>
      <c r="B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63EC0-C9B6-9F46-8CFC-DB5860BE70B9}">
  <dimension ref="A1:H2"/>
  <sheetViews>
    <sheetView zoomScale="196" zoomScaleNormal="196" workbookViewId="0">
      <selection activeCell="B2" sqref="B2"/>
    </sheetView>
  </sheetViews>
  <sheetFormatPr baseColWidth="10" defaultRowHeight="16" x14ac:dyDescent="0.2"/>
  <sheetData>
    <row r="1" spans="1:8" x14ac:dyDescent="0.2">
      <c r="A1" s="1">
        <f>1-B1</f>
        <v>0.98799999999999999</v>
      </c>
      <c r="B1" s="1">
        <v>1.2E-2</v>
      </c>
      <c r="G1" s="1"/>
      <c r="H1" s="1"/>
    </row>
    <row r="2" spans="1:8" x14ac:dyDescent="0.2">
      <c r="A2">
        <v>1</v>
      </c>
      <c r="B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1CCFF-2DBF-AF48-A6CA-6B6D013E4901}">
  <dimension ref="A1:B2"/>
  <sheetViews>
    <sheetView zoomScale="196" zoomScaleNormal="196" workbookViewId="0">
      <selection activeCell="B2" sqref="B2"/>
    </sheetView>
  </sheetViews>
  <sheetFormatPr baseColWidth="10" defaultRowHeight="16" x14ac:dyDescent="0.2"/>
  <sheetData>
    <row r="1" spans="1:2" x14ac:dyDescent="0.2">
      <c r="A1" s="1">
        <f>1-B1</f>
        <v>0.99039999999999995</v>
      </c>
      <c r="B1" s="1">
        <f>1.2%*4/5</f>
        <v>9.6000000000000009E-3</v>
      </c>
    </row>
    <row r="2" spans="1:2" x14ac:dyDescent="0.2">
      <c r="A2">
        <v>1</v>
      </c>
      <c r="B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4F975-8131-7B47-958C-2A78533FF882}">
  <dimension ref="A1:B2"/>
  <sheetViews>
    <sheetView zoomScale="196" zoomScaleNormal="196" workbookViewId="0">
      <selection activeCell="B2" sqref="B2"/>
    </sheetView>
  </sheetViews>
  <sheetFormatPr baseColWidth="10" defaultRowHeight="16" x14ac:dyDescent="0.2"/>
  <sheetData>
    <row r="1" spans="1:2" x14ac:dyDescent="0.2">
      <c r="A1" s="2">
        <f>1-B1</f>
        <v>0.99280000000000002</v>
      </c>
      <c r="B1" s="2">
        <f>1.2%*3/5</f>
        <v>7.2000000000000007E-3</v>
      </c>
    </row>
    <row r="2" spans="1:2" x14ac:dyDescent="0.2">
      <c r="A2" s="3">
        <v>1</v>
      </c>
      <c r="B2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Time1_Action1</vt:lpstr>
      <vt:lpstr>Time1_Action2</vt:lpstr>
      <vt:lpstr>Time1_Action3</vt:lpstr>
      <vt:lpstr>Time1_Action4</vt:lpstr>
      <vt:lpstr>Time1_Action5</vt:lpstr>
      <vt:lpstr>Time1_Action6</vt:lpstr>
      <vt:lpstr>Time2_Action1</vt:lpstr>
      <vt:lpstr>Time2_Action2</vt:lpstr>
      <vt:lpstr>Time2_Action3</vt:lpstr>
      <vt:lpstr>Time2_Action4</vt:lpstr>
      <vt:lpstr>Time2_Action5</vt:lpstr>
      <vt:lpstr>Time2_Action6</vt:lpstr>
      <vt:lpstr>Time3_Action1</vt:lpstr>
      <vt:lpstr>Time3_Action2</vt:lpstr>
      <vt:lpstr>Time3_Action3</vt:lpstr>
      <vt:lpstr>Time3_Action4</vt:lpstr>
      <vt:lpstr>Time3_Action5</vt:lpstr>
      <vt:lpstr>Time3_Action6</vt:lpstr>
      <vt:lpstr>Time4_Action1</vt:lpstr>
      <vt:lpstr>Time4_Action2</vt:lpstr>
      <vt:lpstr>Time4_Action3</vt:lpstr>
      <vt:lpstr>Time4_Action4</vt:lpstr>
      <vt:lpstr>Time4_Action5</vt:lpstr>
      <vt:lpstr>Time4_Action6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2020-01-15T22:14:06Z</dcterms:created>
  <dcterms:modified xsi:type="dcterms:W3CDTF">2020-03-28T18:19:56Z</dcterms:modified>
</cp:coreProperties>
</file>