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ster" sheetId="1" r:id="rId4"/>
    <sheet state="visible" name="Master" sheetId="2" r:id="rId5"/>
    <sheet state="visible" name="Slave" sheetId="3" r:id="rId6"/>
  </sheets>
  <definedNames/>
  <calcPr/>
</workbook>
</file>

<file path=xl/sharedStrings.xml><?xml version="1.0" encoding="utf-8"?>
<sst xmlns="http://schemas.openxmlformats.org/spreadsheetml/2006/main" count="496" uniqueCount="129">
  <si>
    <t>Item Number</t>
  </si>
  <si>
    <t>Quantity</t>
  </si>
  <si>
    <t>Component Type</t>
  </si>
  <si>
    <t>Value</t>
  </si>
  <si>
    <t>Project Component(s) Included:</t>
  </si>
  <si>
    <t>Package</t>
  </si>
  <si>
    <t>Supplier</t>
  </si>
  <si>
    <t>Part Number</t>
  </si>
  <si>
    <t>Cost/Part(based on 100 QTY)</t>
  </si>
  <si>
    <t>Cost for 100 PCB</t>
  </si>
  <si>
    <t>Cost/PCB</t>
  </si>
  <si>
    <t>Capacitor</t>
  </si>
  <si>
    <t>10uF</t>
  </si>
  <si>
    <t>C1,C2</t>
  </si>
  <si>
    <t>0805</t>
  </si>
  <si>
    <t>Mouser</t>
  </si>
  <si>
    <t>187-CL21A106MQFNNNE</t>
  </si>
  <si>
    <t>1uF</t>
  </si>
  <si>
    <t>C3,C5,C6</t>
  </si>
  <si>
    <t>581-KAF21KR71E105KL</t>
  </si>
  <si>
    <t>50pF</t>
  </si>
  <si>
    <t>C4</t>
  </si>
  <si>
    <t>791-0805N500J250CT</t>
  </si>
  <si>
    <t>LED</t>
  </si>
  <si>
    <t>Green</t>
  </si>
  <si>
    <t>D1</t>
  </si>
  <si>
    <t>710-150080GS75000</t>
  </si>
  <si>
    <t>Diode</t>
  </si>
  <si>
    <t>1N4148</t>
  </si>
  <si>
    <t>D2</t>
  </si>
  <si>
    <t>SOD-123F</t>
  </si>
  <si>
    <t>637-1N4148W</t>
  </si>
  <si>
    <t>Pin Header</t>
  </si>
  <si>
    <t>1x5</t>
  </si>
  <si>
    <t>J1</t>
  </si>
  <si>
    <t>1x5 Vertical Pin Header (P2.54mm)</t>
  </si>
  <si>
    <t>M20-9990546</t>
  </si>
  <si>
    <t>1x2</t>
  </si>
  <si>
    <t>LD1/S1</t>
  </si>
  <si>
    <t>1x2 Vertical Pin Header (P2.54mm)</t>
  </si>
  <si>
    <t>M20-9990246</t>
  </si>
  <si>
    <t>Laser</t>
  </si>
  <si>
    <t>Laser Diode</t>
  </si>
  <si>
    <t>LD1</t>
  </si>
  <si>
    <t>N/A</t>
  </si>
  <si>
    <t>eBay</t>
  </si>
  <si>
    <t>Transistor</t>
  </si>
  <si>
    <t>2N3904</t>
  </si>
  <si>
    <t>Q1,Q2</t>
  </si>
  <si>
    <t>TO-92</t>
  </si>
  <si>
    <t>512-2N3904TA</t>
  </si>
  <si>
    <t>TIP41</t>
  </si>
  <si>
    <t>Q3</t>
  </si>
  <si>
    <t>TO-220</t>
  </si>
  <si>
    <t>511-TIP41C</t>
  </si>
  <si>
    <t>Resistor</t>
  </si>
  <si>
    <t>2.2KΩ</t>
  </si>
  <si>
    <t>R1</t>
  </si>
  <si>
    <t>71-CRCW080522K0JNEAC</t>
  </si>
  <si>
    <t>330Ω</t>
  </si>
  <si>
    <t>R2,R3,R4,R5</t>
  </si>
  <si>
    <t>603-RC0805JR-13330RL</t>
  </si>
  <si>
    <t>1kΩ</t>
  </si>
  <si>
    <t>R6</t>
  </si>
  <si>
    <t>667-ERA-6APB102V</t>
  </si>
  <si>
    <t>40kΩ</t>
  </si>
  <si>
    <t>R7</t>
  </si>
  <si>
    <t>71-CRCW080540K0FKEA</t>
  </si>
  <si>
    <t>10kΩ</t>
  </si>
  <si>
    <t>R8</t>
  </si>
  <si>
    <t>791-RMC1/10K1002FTP</t>
  </si>
  <si>
    <t>Solenoid</t>
  </si>
  <si>
    <t>12V</t>
  </si>
  <si>
    <t>S1</t>
  </si>
  <si>
    <t>Amazon</t>
  </si>
  <si>
    <t>BM-0530B</t>
  </si>
  <si>
    <t>Switch</t>
  </si>
  <si>
    <t>Momentary</t>
  </si>
  <si>
    <t>SW1</t>
  </si>
  <si>
    <t>TS-D001</t>
  </si>
  <si>
    <t>Toggle</t>
  </si>
  <si>
    <t>SW2</t>
  </si>
  <si>
    <t>612-EG1215AA</t>
  </si>
  <si>
    <t>SP3T</t>
  </si>
  <si>
    <t>SW3</t>
  </si>
  <si>
    <t>Jameco</t>
  </si>
  <si>
    <t>Voltage Regulator</t>
  </si>
  <si>
    <t>AMS1117-5.0</t>
  </si>
  <si>
    <t>U1</t>
  </si>
  <si>
    <t>SOT-223</t>
  </si>
  <si>
    <t>926-LM1117MPX5.0NOPB</t>
  </si>
  <si>
    <t>Microcontroller</t>
  </si>
  <si>
    <t>PIC16F1788</t>
  </si>
  <si>
    <t>U2</t>
  </si>
  <si>
    <t>SSOP-28</t>
  </si>
  <si>
    <t>579-PIC16F1788T-I/SS</t>
  </si>
  <si>
    <t>Total:</t>
  </si>
  <si>
    <t>Total per 100:</t>
  </si>
  <si>
    <t>C3,C4,C5</t>
  </si>
  <si>
    <t>LCD Display</t>
  </si>
  <si>
    <t>LK204-25</t>
  </si>
  <si>
    <t>DS1</t>
  </si>
  <si>
    <t>891-LK204-25-E</t>
  </si>
  <si>
    <t>Connector</t>
  </si>
  <si>
    <t>RJ11 Header</t>
  </si>
  <si>
    <t>Female</t>
  </si>
  <si>
    <t>649-54601-906001WPLF</t>
  </si>
  <si>
    <t>J2</t>
  </si>
  <si>
    <t>R2</t>
  </si>
  <si>
    <t>4.7kΩ</t>
  </si>
  <si>
    <t>R3,R4</t>
  </si>
  <si>
    <t>603-AC0805DR-074K7L</t>
  </si>
  <si>
    <t>C1,C2,C3,C4</t>
  </si>
  <si>
    <t>Red</t>
  </si>
  <si>
    <t>D2,D3,D4,D5,D6,D7,D8,D9,D10,D11,D12,D13,D14,D15,D16,D17</t>
  </si>
  <si>
    <t>710-150080RS75000</t>
  </si>
  <si>
    <t>J2,J3</t>
  </si>
  <si>
    <t>STN851</t>
  </si>
  <si>
    <t>Q1</t>
  </si>
  <si>
    <t>SOT-223-4</t>
  </si>
  <si>
    <t>511-STN851-A</t>
  </si>
  <si>
    <t>R2,R3,R4,R5,R6,R7,R8,R10,R11,R12,R13,R14,R15,R16,R17,R18</t>
  </si>
  <si>
    <t>R9</t>
  </si>
  <si>
    <t>IR Receiver</t>
  </si>
  <si>
    <t>TSOP32238</t>
  </si>
  <si>
    <t>782-TSOP32238</t>
  </si>
  <si>
    <t>TSOP53456</t>
  </si>
  <si>
    <t>78-TSOP53456</t>
  </si>
  <si>
    <t>U3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</si>
</sst>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0"/>
    <numFmt numFmtId="165" formatCode="&quot;$&quot;#,##0.00"/>
  </numFmts>
  <fonts count="20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theme="10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b/>
      <sz val="9.0"/>
      <color theme="1"/>
      <name val="Times New Roman"/>
    </font>
    <font>
      <sz val="9.0"/>
      <color theme="1"/>
      <name val="Times New Roman"/>
    </font>
    <font>
      <u/>
      <sz val="9.0"/>
      <color rgb="FF0000FF"/>
      <name val="Times New Roman"/>
    </font>
    <font>
      <u/>
      <sz val="9.0"/>
      <color theme="10"/>
      <name val="Times New Roman"/>
    </font>
    <font>
      <sz val="9.0"/>
      <color theme="1"/>
      <name val="Arial"/>
      <scheme val="minor"/>
    </font>
    <font>
      <color rgb="FF333333"/>
      <name val="Arial"/>
    </font>
    <font>
      <u/>
      <sz val="9.0"/>
      <color rgb="FF0000FF"/>
      <name val="Times New Roman"/>
    </font>
    <font>
      <u/>
      <sz val="9.0"/>
      <color rgb="FF0000FF"/>
      <name val="Times New Roman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7920"/>
        <bgColor rgb="FFF47920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2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shrinkToFit="0" wrapText="0"/>
    </xf>
    <xf borderId="0" fillId="0" fontId="9" numFmtId="0" xfId="0" applyAlignment="1" applyFont="1">
      <alignment horizontal="center" readingOrder="0" shrinkToFit="0" vertical="center" wrapText="0"/>
    </xf>
    <xf borderId="0" fillId="0" fontId="10" numFmtId="0" xfId="0" applyAlignment="1" applyFont="1">
      <alignment horizontal="center" readingOrder="0" vertical="top"/>
    </xf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165" xfId="0" applyAlignment="1" applyFont="1" applyNumberFormat="1">
      <alignment horizontal="right" readingOrder="0" vertical="center"/>
    </xf>
    <xf borderId="0" fillId="0" fontId="1" numFmtId="165" xfId="0" applyAlignment="1" applyFont="1" applyNumberFormat="1">
      <alignment horizontal="right" vertical="center"/>
    </xf>
    <xf borderId="0" fillId="0" fontId="1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/>
    </xf>
    <xf borderId="0" fillId="2" fontId="11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 readingOrder="0" vertical="bottom"/>
    </xf>
    <xf borderId="0" fillId="0" fontId="12" numFmtId="0" xfId="0" applyAlignment="1" applyFont="1">
      <alignment horizontal="center" vertical="bottom"/>
    </xf>
    <xf borderId="0" fillId="0" fontId="12" numFmtId="49" xfId="0" applyAlignment="1" applyFont="1" applyNumberForma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12" numFmtId="164" xfId="0" applyAlignment="1" applyFont="1" applyNumberFormat="1">
      <alignment horizontal="center" readingOrder="0"/>
    </xf>
    <xf borderId="0" fillId="0" fontId="12" numFmtId="165" xfId="0" applyAlignment="1" applyFont="1" applyNumberFormat="1">
      <alignment horizontal="center"/>
    </xf>
    <xf borderId="0" fillId="0" fontId="2" numFmtId="165" xfId="0" applyAlignment="1" applyFont="1" applyNumberFormat="1">
      <alignment horizontal="center" vertical="center"/>
    </xf>
    <xf borderId="0" fillId="0" fontId="12" numFmtId="165" xfId="0" applyAlignment="1" applyFont="1" applyNumberFormat="1">
      <alignment horizontal="center" readingOrder="0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5" numFmtId="0" xfId="0" applyFont="1"/>
    <xf borderId="0" fillId="0" fontId="2" numFmtId="0" xfId="0" applyAlignment="1" applyFont="1">
      <alignment vertical="center"/>
    </xf>
    <xf borderId="0" fillId="0" fontId="12" numFmtId="0" xfId="0" applyAlignment="1" applyFont="1">
      <alignment horizontal="center" readingOrder="0"/>
    </xf>
    <xf borderId="0" fillId="0" fontId="11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3" fontId="1" numFmtId="165" xfId="0" applyAlignment="1" applyFill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4" fontId="16" numFmtId="0" xfId="0" applyAlignment="1" applyFill="1" applyFont="1">
      <alignment readingOrder="0"/>
    </xf>
    <xf borderId="0" fillId="2" fontId="11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2" numFmtId="49" xfId="0" applyAlignment="1" applyFont="1" applyNumberForma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12" numFmtId="165" xfId="0" applyAlignment="1" applyFont="1" applyNumberFormat="1">
      <alignment horizontal="center" readingOrder="0" vertical="center"/>
    </xf>
    <xf borderId="0" fillId="0" fontId="12" numFmtId="165" xfId="0" applyAlignment="1" applyFont="1" applyNumberFormat="1">
      <alignment horizontal="center" vertical="center"/>
    </xf>
    <xf borderId="0" fillId="0" fontId="12" numFmtId="164" xfId="0" applyAlignment="1" applyFont="1" applyNumberForma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0" fontId="18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vertical="center"/>
    </xf>
    <xf borderId="0" fillId="0" fontId="11" numFmtId="165" xfId="0" applyAlignment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 readingOrder="0"/>
    </xf>
    <xf borderId="0" fillId="0" fontId="19" numFmtId="0" xfId="0" applyFont="1"/>
    <xf borderId="0" fillId="0" fontId="1" numFmtId="165" xfId="0" applyAlignment="1" applyFont="1" applyNumberForma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</dxfs>
  <tableStyles count="11">
    <tableStyle count="3" pivot="0" name="Blaster-style">
      <tableStyleElement dxfId="1" type="headerRow"/>
      <tableStyleElement dxfId="2" type="firstRowStripe"/>
      <tableStyleElement dxfId="3" type="secondRowStripe"/>
    </tableStyle>
    <tableStyle count="3" pivot="0" name="Blaster-style 2">
      <tableStyleElement dxfId="1" type="headerRow"/>
      <tableStyleElement dxfId="2" type="firstRowStripe"/>
      <tableStyleElement dxfId="3" type="secondRowStripe"/>
    </tableStyle>
    <tableStyle count="3" pivot="0" name="Blaster-style 3">
      <tableStyleElement dxfId="1" type="headerRow"/>
      <tableStyleElement dxfId="2" type="firstRowStripe"/>
      <tableStyleElement dxfId="3" type="secondRowStripe"/>
    </tableStyle>
    <tableStyle count="3" pivot="0" name="Master-style">
      <tableStyleElement dxfId="1" type="headerRow"/>
      <tableStyleElement dxfId="2" type="firstRowStripe"/>
      <tableStyleElement dxfId="3" type="secondRowStripe"/>
    </tableStyle>
    <tableStyle count="3" pivot="0" name="Master-style 2">
      <tableStyleElement dxfId="1" type="headerRow"/>
      <tableStyleElement dxfId="2" type="firstRowStripe"/>
      <tableStyleElement dxfId="3" type="secondRowStripe"/>
    </tableStyle>
    <tableStyle count="3" pivot="0" name="Master-style 3">
      <tableStyleElement dxfId="1" type="headerRow"/>
      <tableStyleElement dxfId="2" type="firstRowStripe"/>
      <tableStyleElement dxfId="3" type="secondRowStripe"/>
    </tableStyle>
    <tableStyle count="3" pivot="0" name="Slave-style">
      <tableStyleElement dxfId="1" type="headerRow"/>
      <tableStyleElement dxfId="2" type="firstRowStripe"/>
      <tableStyleElement dxfId="3" type="secondRowStripe"/>
    </tableStyle>
    <tableStyle count="3" pivot="0" name="Slave-style 2">
      <tableStyleElement dxfId="1" type="headerRow"/>
      <tableStyleElement dxfId="2" type="firstRowStripe"/>
      <tableStyleElement dxfId="3" type="secondRowStripe"/>
    </tableStyle>
    <tableStyle count="3" pivot="0" name="Slave-style 3">
      <tableStyleElement dxfId="1" type="headerRow"/>
      <tableStyleElement dxfId="2" type="firstRowStripe"/>
      <tableStyleElement dxfId="3" type="secondRowStripe"/>
    </tableStyle>
    <tableStyle count="3" pivot="0" name="Slave-style 4">
      <tableStyleElement dxfId="1" type="headerRow"/>
      <tableStyleElement dxfId="2" type="firstRowStripe"/>
      <tableStyleElement dxfId="3" type="secondRowStripe"/>
    </tableStyle>
    <tableStyle count="3" pivot="0" name="Slave-style 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L26" displayName="Table_1" name="Table_1" id="1">
  <tableColumns count="11">
    <tableColumn name="Item Number" id="1"/>
    <tableColumn name="Quantity" id="2"/>
    <tableColumn name="Component Type" id="3"/>
    <tableColumn name="Value" id="4"/>
    <tableColumn name="Project Component(s) Included:" id="5"/>
    <tableColumn name="Package" id="6"/>
    <tableColumn name="Supplier" id="7"/>
    <tableColumn name="Part Number" id="8"/>
    <tableColumn name="Cost/Part(based on 100 QTY)" id="9"/>
    <tableColumn name="Cost for 100 PCB" id="10"/>
    <tableColumn name="Cost/PCB" id="11"/>
  </tableColumns>
  <tableStyleInfo name="Blaster-style" showColumnStripes="0" showFirstColumn="1" showLastColumn="1" showRowStripes="1"/>
</table>
</file>

<file path=xl/tables/table10.xml><?xml version="1.0" encoding="utf-8"?>
<table xmlns="http://schemas.openxmlformats.org/spreadsheetml/2006/main" ref="E19:F31" displayName="Table_10" name="Table_10" id="10">
  <tableColumns count="2">
    <tableColumn name="Component Type" id="1"/>
    <tableColumn name="Value" id="2"/>
  </tableColumns>
  <tableStyleInfo name="Slave-style 4" showColumnStripes="0" showFirstColumn="1" showLastColumn="1" showRowStripes="1"/>
</table>
</file>

<file path=xl/tables/table11.xml><?xml version="1.0" encoding="utf-8"?>
<table xmlns="http://schemas.openxmlformats.org/spreadsheetml/2006/main" ref="G19:J31" displayName="Table_11" name="Table_11" id="11">
  <tableColumns count="4">
    <tableColumn name="Quantity" id="1"/>
    <tableColumn name="Cost/Part(based on 100 QTY)" id="2"/>
    <tableColumn name="Cost for 100 PCB" id="3"/>
    <tableColumn name="Cost/PCB" id="4"/>
  </tableColumns>
  <tableStyleInfo name="Slave-style 5" showColumnStripes="0" showFirstColumn="1" showLastColumn="1" showRowStripes="1"/>
</table>
</file>

<file path=xl/tables/table2.xml><?xml version="1.0" encoding="utf-8"?>
<table xmlns="http://schemas.openxmlformats.org/spreadsheetml/2006/main" ref="N2:O25" displayName="Table_2" name="Table_2" id="2">
  <tableColumns count="2">
    <tableColumn name="Component Type" id="1"/>
    <tableColumn name="Value" id="2"/>
  </tableColumns>
  <tableStyleInfo name="Blaster-style 2" showColumnStripes="0" showFirstColumn="1" showLastColumn="1" showRowStripes="1"/>
</table>
</file>

<file path=xl/tables/table3.xml><?xml version="1.0" encoding="utf-8"?>
<table xmlns="http://schemas.openxmlformats.org/spreadsheetml/2006/main" ref="P2:S25" displayName="Table_3" name="Table_3" id="3">
  <tableColumns count="4">
    <tableColumn name="Quantity" id="1"/>
    <tableColumn name="Part Number" id="2"/>
    <tableColumn name="Cost/Part(based on 100 QTY)" id="3"/>
    <tableColumn name="Cost/PCB" id="4"/>
  </tableColumns>
  <tableStyleInfo name="Blaster-style 3" showColumnStripes="0" showFirstColumn="1" showLastColumn="1" showRowStripes="1"/>
</table>
</file>

<file path=xl/tables/table4.xml><?xml version="1.0" encoding="utf-8"?>
<table xmlns="http://schemas.openxmlformats.org/spreadsheetml/2006/main" ref="B2:L17" displayName="Table_4" name="Table_4" id="4">
  <tableColumns count="11">
    <tableColumn name="Item Number" id="1"/>
    <tableColumn name="Quantity" id="2"/>
    <tableColumn name="Component Type" id="3"/>
    <tableColumn name="Value" id="4"/>
    <tableColumn name="Project Component(s) Included:" id="5"/>
    <tableColumn name="Package" id="6"/>
    <tableColumn name="Supplier" id="7"/>
    <tableColumn name="Part Number" id="8"/>
    <tableColumn name="Cost/Part(based on 100 QTY)" id="9"/>
    <tableColumn name="Cost for 100 PCB" id="10"/>
    <tableColumn name="Cost/PCB" id="11"/>
  </tableColumns>
  <tableStyleInfo name="Master-style" showColumnStripes="0" showFirstColumn="1" showLastColumn="1" showRowStripes="1"/>
</table>
</file>

<file path=xl/tables/table5.xml><?xml version="1.0" encoding="utf-8"?>
<table xmlns="http://schemas.openxmlformats.org/spreadsheetml/2006/main" ref="N2:O16" displayName="Table_5" name="Table_5" id="5">
  <tableColumns count="2">
    <tableColumn name="Component Type" id="1"/>
    <tableColumn name="Value" id="2"/>
  </tableColumns>
  <tableStyleInfo name="Master-style 2" showColumnStripes="0" showFirstColumn="1" showLastColumn="1" showRowStripes="1"/>
</table>
</file>

<file path=xl/tables/table6.xml><?xml version="1.0" encoding="utf-8"?>
<table xmlns="http://schemas.openxmlformats.org/spreadsheetml/2006/main" headerRowCount="0" ref="P2:T16" displayName="Table_6" 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Master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B2:L17" displayName="Table_7" name="Table_7" id="7">
  <tableColumns count="11">
    <tableColumn name="Item Number" id="1"/>
    <tableColumn name="Quantity" id="2"/>
    <tableColumn name="Component Type" id="3"/>
    <tableColumn name="Value" id="4"/>
    <tableColumn name="Project Component(s) Included:" id="5"/>
    <tableColumn name="Package" id="6"/>
    <tableColumn name="Supplier" id="7"/>
    <tableColumn name="Part Number" id="8"/>
    <tableColumn name="Cost/Part(based on 100 QTY)" id="9"/>
    <tableColumn name="Cost for 100 PCB" id="10"/>
    <tableColumn name="Cost/PCB" id="11"/>
  </tableColumns>
  <tableStyleInfo name="Slave-style" showColumnStripes="0" showFirstColumn="1" showLastColumn="1" showRowStripes="1"/>
</table>
</file>

<file path=xl/tables/table8.xml><?xml version="1.0" encoding="utf-8"?>
<table xmlns="http://schemas.openxmlformats.org/spreadsheetml/2006/main" ref="O11:P26" displayName="Table_8" name="Table_8" id="8">
  <tableColumns count="2">
    <tableColumn name="Component Type" id="1"/>
    <tableColumn name="Value" id="2"/>
  </tableColumns>
  <tableStyleInfo name="Slave-style 2" showColumnStripes="0" showFirstColumn="1" showLastColumn="1" showRowStripes="1"/>
</table>
</file>

<file path=xl/tables/table9.xml><?xml version="1.0" encoding="utf-8"?>
<table xmlns="http://schemas.openxmlformats.org/spreadsheetml/2006/main" headerRowCount="0" ref="Q11:U26" displayName="Table_9" name="Table_9" id="9">
  <tableColumns count="5">
    <tableColumn name="Column1" id="1"/>
    <tableColumn name="Column2" id="2"/>
    <tableColumn name="Column3" id="3"/>
    <tableColumn name="Column4" id="4"/>
    <tableColumn name="Column5" id="5"/>
  </tableColumns>
  <tableStyleInfo name="Slave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Texas-Instruments/LM1117MPX-5.0-NOPB?qs=X1J7HmVL2ZE1O12Qsl7F9g%3D%3D" TargetMode="External"/><Relationship Id="rId20" Type="http://schemas.openxmlformats.org/officeDocument/2006/relationships/hyperlink" Target="https://www.mouser.com/ProductDetail/STMicroelectronics/TIP41C?qs=ljbEvF4DwOPALsfJVTZHww%3D%3D" TargetMode="External"/><Relationship Id="rId42" Type="http://schemas.openxmlformats.org/officeDocument/2006/relationships/hyperlink" Target="https://www.mouser.com/ProductDetail/Microchip-Technology/PIC16F1788T-I-SS?qs=7DhvGWG6CteZbh5vjho%2Fqg%3D%3D" TargetMode="External"/><Relationship Id="rId41" Type="http://schemas.openxmlformats.org/officeDocument/2006/relationships/hyperlink" Target="https://www.mouser.com/ProductDetail/Microchip-Technology/PIC16F1788T-I-SS?qs=7DhvGWG6CteZbh5vjho%2Fqg%3D%3D" TargetMode="External"/><Relationship Id="rId22" Type="http://schemas.openxmlformats.org/officeDocument/2006/relationships/hyperlink" Target="https://www.mouser.com/ProductDetail/Vishay-Dale/CRCW080522K0JNEAC?qs=sGAEpiMZZMtlubZbdhIBIIZe04wfiaJWBbL3sbYH8Ww%3D" TargetMode="External"/><Relationship Id="rId21" Type="http://schemas.openxmlformats.org/officeDocument/2006/relationships/hyperlink" Target="https://www.mouser.com/ProductDetail/Vishay-Dale/CRCW080522K0JNEAC?qs=sGAEpiMZZMtlubZbdhIBIIZe04wfiaJWBbL3sbYH8Ww%3D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mouser.com/ProductDetail/YAGEO/RC0805JR-13330RL?qs=sGAEpiMZZMtlubZbdhIBIAQgR8I6PBLBqCd%2F%2F4dOdbE%3D" TargetMode="External"/><Relationship Id="rId23" Type="http://schemas.openxmlformats.org/officeDocument/2006/relationships/hyperlink" Target="https://www.mouser.com/ProductDetail/YAGEO/RC0805JR-13330RL?qs=sGAEpiMZZMtlubZbdhIBIAQgR8I6PBLBqCd%2F%2F4dOdbE%3D" TargetMode="External"/><Relationship Id="rId1" Type="http://schemas.openxmlformats.org/officeDocument/2006/relationships/hyperlink" Target="https://www.mouser.com/ProductDetail/Samsung-Electro-Mechanics/CL21A106MQFNNNE?qs=sGAEpiMZZMsh%252B1woXyUXj%252BV5GOLijFH83FB2x1Z8J88%3D" TargetMode="External"/><Relationship Id="rId2" Type="http://schemas.openxmlformats.org/officeDocument/2006/relationships/hyperlink" Target="https://www.mouser.com/ProductDetail/Samsung-Electro-Mechanics/CL21A106MQFNNNE?qs=sGAEpiMZZMsh%252B1woXyUXj%252BV5GOLijFH83FB2x1Z8J88%3D" TargetMode="External"/><Relationship Id="rId3" Type="http://schemas.openxmlformats.org/officeDocument/2006/relationships/hyperlink" Target="https://www.mouser.com/ProductDetail/KYOCERA-AVX/KAF21KR71E105KL?qs=sGAEpiMZZMsh%252B1woXyUXj17cMikWvs6%2FH2Sb2qb3oaE%3D" TargetMode="External"/><Relationship Id="rId4" Type="http://schemas.openxmlformats.org/officeDocument/2006/relationships/hyperlink" Target="https://www.mouser.com/ProductDetail/KYOCERA-AVX/KAF21KR71E105KL?qs=sGAEpiMZZMsh%252B1woXyUXj17cMikWvs6%2FH2Sb2qb3oaE%3D" TargetMode="External"/><Relationship Id="rId9" Type="http://schemas.openxmlformats.org/officeDocument/2006/relationships/hyperlink" Target="https://www.mouser.com/ProductDetail/Diotec-Semiconductor/1N4148W?qs=OlC7AqGiEDmsbkbAeXQtXg%3D%3D" TargetMode="External"/><Relationship Id="rId26" Type="http://schemas.openxmlformats.org/officeDocument/2006/relationships/hyperlink" Target="https://www.mouser.com/ProductDetail/Panasonic/ERA-6APB102V?qs=sGAEpiMZZMtlubZbdhIBIJiMSTY83nT4MhkwRno9TZY%3D" TargetMode="External"/><Relationship Id="rId48" Type="http://schemas.openxmlformats.org/officeDocument/2006/relationships/table" Target="../tables/table2.xml"/><Relationship Id="rId25" Type="http://schemas.openxmlformats.org/officeDocument/2006/relationships/hyperlink" Target="https://www.mouser.com/ProductDetail/Panasonic/ERA-6APB102V?qs=sGAEpiMZZMtlubZbdhIBIJiMSTY83nT4MhkwRno9TZY%3D" TargetMode="External"/><Relationship Id="rId47" Type="http://schemas.openxmlformats.org/officeDocument/2006/relationships/table" Target="../tables/table1.xml"/><Relationship Id="rId28" Type="http://schemas.openxmlformats.org/officeDocument/2006/relationships/hyperlink" Target="https://www.mouser.com/ProductDetail/Vishay-Dale/CRCW080540K0FKEA?qs=sGAEpiMZZMtlubZbdhIBIHFHA%252BLjIXreHLT7U6wPlPw%3D" TargetMode="External"/><Relationship Id="rId27" Type="http://schemas.openxmlformats.org/officeDocument/2006/relationships/hyperlink" Target="https://www.mouser.com/ProductDetail/Vishay-Dale/CRCW080540K0FKEA?qs=sGAEpiMZZMtlubZbdhIBIHFHA%252BLjIXreHLT7U6wPlPw%3D" TargetMode="External"/><Relationship Id="rId49" Type="http://schemas.openxmlformats.org/officeDocument/2006/relationships/table" Target="../tables/table3.xml"/><Relationship Id="rId5" Type="http://schemas.openxmlformats.org/officeDocument/2006/relationships/hyperlink" Target="https://www.mouser.com/ProductDetail/Walsin/0805N500J250CT?qs=ZrPdAQfJ6DN5LhW6Du3x9A%3D%3D" TargetMode="External"/><Relationship Id="rId6" Type="http://schemas.openxmlformats.org/officeDocument/2006/relationships/hyperlink" Target="https://www.mouser.com/ProductDetail/Walsin/0805N500J250CT?qs=ZrPdAQfJ6DN5LhW6Du3x9A%3D%3D" TargetMode="External"/><Relationship Id="rId29" Type="http://schemas.openxmlformats.org/officeDocument/2006/relationships/hyperlink" Target="https://www.mouser.com/ProductDetail/Kamaya/RMC1-10K1002FTP?qs=sGAEpiMZZMtlubZbdhIBID6%252BysFJiJfHM5LO5gGOkuQ%3D" TargetMode="External"/><Relationship Id="rId7" Type="http://schemas.openxmlformats.org/officeDocument/2006/relationships/hyperlink" Target="https://www.mouser.com/ProductDetail/Wurth-Elektronik/150080GS75000?qs=2kOmHSv6VfQRoTEZVk1mGA%3D%3D" TargetMode="External"/><Relationship Id="rId8" Type="http://schemas.openxmlformats.org/officeDocument/2006/relationships/hyperlink" Target="https://www.mouser.com/ProductDetail/Wurth-Elektronik/150080GS75000?qs=2kOmHSv6VfQRoTEZVk1mGA%3D%3D" TargetMode="External"/><Relationship Id="rId31" Type="http://schemas.openxmlformats.org/officeDocument/2006/relationships/hyperlink" Target="https://www.amazon.com/Baomain-Solenoid-Electromagnet-JF-0530B-PushPull/dp/B01K41EZAU/ref=asc_df_B01K41EZAU?mcid=aee7c0b5f052314fb494aa8fef29f520&amp;tag=hyprod-20&amp;linkCode=df0&amp;hvadid=693071814373&amp;hvpos=&amp;hvnetw=g&amp;hvrand=17977727599470158602&amp;hvpone=&amp;hvptwo=&amp;hvqmt=&amp;hvdev=c&amp;hvdvcmdl=&amp;hvlocint=&amp;hvlocphy=1016216&amp;hvtargid=pla-681099435097&amp;psc=1" TargetMode="External"/><Relationship Id="rId30" Type="http://schemas.openxmlformats.org/officeDocument/2006/relationships/hyperlink" Target="https://www.mouser.com/ProductDetail/Kamaya/RMC1-10K1002FTP?qs=sGAEpiMZZMtlubZbdhIBID6%252BysFJiJfHM5LO5gGOkuQ%3D" TargetMode="External"/><Relationship Id="rId11" Type="http://schemas.openxmlformats.org/officeDocument/2006/relationships/hyperlink" Target="https://www.mouser.com/ProductDetail/Harwin/M20-9990546?qs=ulE8k0yEMYY8EKyDN9ic6A%3D%3D" TargetMode="External"/><Relationship Id="rId33" Type="http://schemas.openxmlformats.org/officeDocument/2006/relationships/hyperlink" Target="https://www.amazon.com/Momentary-Pushbutton-Switches-Breadboard-Electronic/dp/B09R47N37H/ref=asc_df_B09R42NFGN?mcid=3442987eead832abb6c81ebd9b9579d4&amp;tag=hyprod-20&amp;linkCode=df0&amp;hvadid=693071814373&amp;hvpos=&amp;hvnetw=g&amp;hvrand=480939150989738202&amp;hvpone=&amp;hvptwo=&amp;hvqmt=&amp;hvdev=c&amp;hvdvcmdl=&amp;hvlocint=&amp;hvlocphy=1016216&amp;hvtargid=pla-2064569570158&amp;th=1" TargetMode="External"/><Relationship Id="rId10" Type="http://schemas.openxmlformats.org/officeDocument/2006/relationships/hyperlink" Target="https://www.mouser.com/ProductDetail/Diotec-Semiconductor/1N4148W?qs=OlC7AqGiEDmsbkbAeXQtXg%3D%3D" TargetMode="External"/><Relationship Id="rId32" Type="http://schemas.openxmlformats.org/officeDocument/2006/relationships/hyperlink" Target="https://www.amazon.com/Baomain-Solenoid-Electromagnet-JF-0530B-PushPull/dp/B01K41EZAU/ref=asc_df_B01K41EZAU?mcid=aee7c0b5f052314fb494aa8fef29f520&amp;tag=hyprod-20&amp;linkCode=df0&amp;hvadid=693071814373&amp;hvpos=&amp;hvnetw=g&amp;hvrand=17977727599470158602&amp;hvpone=&amp;hvptwo=&amp;hvqmt=&amp;hvdev=c&amp;hvdvcmdl=&amp;hvlocint=&amp;hvlocphy=1016216&amp;hvtargid=pla-681099435097&amp;psc=1" TargetMode="External"/><Relationship Id="rId13" Type="http://schemas.openxmlformats.org/officeDocument/2006/relationships/hyperlink" Target="https://www.mouser.com/ProductDetail/Harwin/M20-9990246?qs=Jph8NoUxIfWjw4WmyRvzag%3D%3D" TargetMode="External"/><Relationship Id="rId35" Type="http://schemas.openxmlformats.org/officeDocument/2006/relationships/hyperlink" Target="https://www.mouser.com/ProductDetail/E-Switch/EG1215AA?qs=lc2O%252BfHJPVZHH%2F6aw0qQrA%3D%3D&amp;mgh=1&amp;srsltid=AfmBOopEMrkHxGX4UdpzX8elz9urFUybNPIjN4sw1dhEwoWUcE4Qqqm1HEo" TargetMode="External"/><Relationship Id="rId12" Type="http://schemas.openxmlformats.org/officeDocument/2006/relationships/hyperlink" Target="https://www.mouser.com/ProductDetail/Harwin/M20-9990546?qs=ulE8k0yEMYY8EKyDN9ic6A%3D%3D" TargetMode="External"/><Relationship Id="rId34" Type="http://schemas.openxmlformats.org/officeDocument/2006/relationships/hyperlink" Target="https://www.amazon.com/Momentary-Pushbutton-Switches-Breadboard-Electronic/dp/B09R47N37H/ref=asc_df_B09R42NFGN?mcid=3442987eead832abb6c81ebd9b9579d4&amp;tag=hyprod-20&amp;linkCode=df0&amp;hvadid=693071814373&amp;hvpos=&amp;hvnetw=g&amp;hvrand=480939150989738202&amp;hvpone=&amp;hvptwo=&amp;hvqmt=&amp;hvdev=c&amp;hvdvcmdl=&amp;hvlocint=&amp;hvlocphy=1016216&amp;hvtargid=pla-2064569570158&amp;th=1" TargetMode="External"/><Relationship Id="rId15" Type="http://schemas.openxmlformats.org/officeDocument/2006/relationships/hyperlink" Target="https://www.ebay.com/itm/134783770111?chn=ps&amp;mkevt=1&amp;mkcid=28&amp;google_free_listing_action=view_item&amp;srsltid=AfmBOoq8_mAQuFLn84YpIALDgCDhoN97kzXhZTRVbOt4xqeIblb3b1nmcqk" TargetMode="External"/><Relationship Id="rId37" Type="http://schemas.openxmlformats.org/officeDocument/2006/relationships/hyperlink" Target="https://www.jameco.com/z/SR2513-43NS-Taiwan-Alpha-4-Poles-3-Positions-Rotary-Switch-300mA-125VAC-Non-Shorting_2236244.html?srsltid=AfmBOopwvkvLpuwx4egc3aAH5Wnlq00kAC8gX99-U831Tm7AaSfFlZ_K2UY" TargetMode="External"/><Relationship Id="rId14" Type="http://schemas.openxmlformats.org/officeDocument/2006/relationships/hyperlink" Target="https://www.mouser.com/ProductDetail/Harwin/M20-9990246?qs=Jph8NoUxIfWjw4WmyRvzag%3D%3D" TargetMode="External"/><Relationship Id="rId36" Type="http://schemas.openxmlformats.org/officeDocument/2006/relationships/hyperlink" Target="https://www.mouser.com/ProductDetail/E-Switch/EG1215AA?qs=lc2O%252BfHJPVZHH%2F6aw0qQrA%3D%3D&amp;mgh=1&amp;srsltid=AfmBOopEMrkHxGX4UdpzX8elz9urFUybNPIjN4sw1dhEwoWUcE4Qqqm1HEo" TargetMode="External"/><Relationship Id="rId17" Type="http://schemas.openxmlformats.org/officeDocument/2006/relationships/hyperlink" Target="https://www.mouser.com/ProductDetail/onsemi-Fairchild/2N3904TA?qs=ljbEvF4DwOOn1Ev%2FzRYaoA%3D%3D&amp;srsltid=AfmBOop8ndmF9H_sohNsrWRWebLeqpNuOxqoHPzvDnzNPniiFMOc-EXY" TargetMode="External"/><Relationship Id="rId39" Type="http://schemas.openxmlformats.org/officeDocument/2006/relationships/hyperlink" Target="https://www.mouser.com/ProductDetail/Texas-Instruments/LM1117MPX-5.0-NOPB?qs=X1J7HmVL2ZE1O12Qsl7F9g%3D%3D" TargetMode="External"/><Relationship Id="rId16" Type="http://schemas.openxmlformats.org/officeDocument/2006/relationships/hyperlink" Target="https://www.ebay.com/itm/134783770111?chn=ps&amp;mkevt=1&amp;mkcid=28&amp;google_free_listing_action=view_item&amp;srsltid=AfmBOoq8_mAQuFLn84YpIALDgCDhoN97kzXhZTRVbOt4xqeIblb3b1nmcqk" TargetMode="External"/><Relationship Id="rId38" Type="http://schemas.openxmlformats.org/officeDocument/2006/relationships/hyperlink" Target="https://www.jameco.com/z/SR2513-43NS-Taiwan-Alpha-4-Poles-3-Positions-Rotary-Switch-300mA-125VAC-Non-Shorting_2236244.html?srsltid=AfmBOopwvkvLpuwx4egc3aAH5Wnlq00kAC8gX99-U831Tm7AaSfFlZ_K2UY" TargetMode="External"/><Relationship Id="rId19" Type="http://schemas.openxmlformats.org/officeDocument/2006/relationships/hyperlink" Target="https://www.mouser.com/ProductDetail/STMicroelectronics/TIP41C?qs=ljbEvF4DwOPALsfJVTZHww%3D%3D" TargetMode="External"/><Relationship Id="rId18" Type="http://schemas.openxmlformats.org/officeDocument/2006/relationships/hyperlink" Target="https://www.mouser.com/ProductDetail/onsemi-Fairchild/2N3904TA?qs=ljbEvF4DwOOn1Ev%2FzRYaoA%3D%3D&amp;srsltid=AfmBOop8ndmF9H_sohNsrWRWebLeqpNuOxqoHPzvDnzNPniiFMOc-EXY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com/ProductDetail/YAGEO/AC0805DR-074K7L?qs=sGAEpiMZZMvdGkrng054t7z4BkURc4Lzw%2FMAWC9Wkfg7CDeh%252BzlAvQ%3D%3D" TargetMode="External"/><Relationship Id="rId22" Type="http://schemas.openxmlformats.org/officeDocument/2006/relationships/hyperlink" Target="https://www.mouser.com/ProductDetail/Texas-Instruments/LM1117MPX-5.0-NOPB?qs=X1J7HmVL2ZE1O12Qsl7F9g%3D%3D" TargetMode="External"/><Relationship Id="rId21" Type="http://schemas.openxmlformats.org/officeDocument/2006/relationships/hyperlink" Target="https://www.mouser.com/ProductDetail/Texas-Instruments/LM1117MPX-5.0-NOPB?qs=X1J7HmVL2ZE1O12Qsl7F9g%3D%3D" TargetMode="External"/><Relationship Id="rId24" Type="http://schemas.openxmlformats.org/officeDocument/2006/relationships/hyperlink" Target="https://www.mouser.com/ProductDetail/Microchip-Technology/PIC16F1788T-I-SS?qs=7DhvGWG6CteZbh5vjho%2Fqg%3D%3D" TargetMode="External"/><Relationship Id="rId23" Type="http://schemas.openxmlformats.org/officeDocument/2006/relationships/hyperlink" Target="https://www.mouser.com/ProductDetail/Microchip-Technology/PIC16F1788T-I-SS?qs=7DhvGWG6CteZbh5vjho%2Fqg%3D%3D" TargetMode="External"/><Relationship Id="rId1" Type="http://schemas.openxmlformats.org/officeDocument/2006/relationships/hyperlink" Target="https://www.mouser.com/ProductDetail/Samsung-Electro-Mechanics/CL21A106MQFNNNE?qs=sGAEpiMZZMsh%252B1woXyUXj%252BV5GOLijFH83FB2x1Z8J88%3D" TargetMode="External"/><Relationship Id="rId2" Type="http://schemas.openxmlformats.org/officeDocument/2006/relationships/hyperlink" Target="https://www.mouser.com/ProductDetail/Samsung-Electro-Mechanics/CL21A106MQFNNNE?qs=sGAEpiMZZMsh%252B1woXyUXj%252BV5GOLijFH83FB2x1Z8J88%3D" TargetMode="External"/><Relationship Id="rId3" Type="http://schemas.openxmlformats.org/officeDocument/2006/relationships/hyperlink" Target="https://www.mouser.com/ProductDetail/KYOCERA-AVX/KAF21KR71E105KL?qs=sGAEpiMZZMsh%252B1woXyUXj17cMikWvs6%2FH2Sb2qb3oaE%3D" TargetMode="External"/><Relationship Id="rId4" Type="http://schemas.openxmlformats.org/officeDocument/2006/relationships/hyperlink" Target="https://www.mouser.com/ProductDetail/KYOCERA-AVX/KAF21KR71E105KL?qs=sGAEpiMZZMsh%252B1woXyUXj17cMikWvs6%2FH2Sb2qb3oaE%3D" TargetMode="External"/><Relationship Id="rId9" Type="http://schemas.openxmlformats.org/officeDocument/2006/relationships/hyperlink" Target="https://www.mouser.com/ProductDetail/Matrix-Orbital/LK204-25-E?qs=sBNdiSg%2FL5WqFSFQuSy%2FbQ%3D%3D" TargetMode="External"/><Relationship Id="rId25" Type="http://schemas.openxmlformats.org/officeDocument/2006/relationships/drawing" Target="../drawings/drawing2.xml"/><Relationship Id="rId5" Type="http://schemas.openxmlformats.org/officeDocument/2006/relationships/hyperlink" Target="https://www.mouser.com/ProductDetail/Wurth-Elektronik/150080GS75000?qs=2kOmHSv6VfQRoTEZVk1mGA%3D%3D" TargetMode="External"/><Relationship Id="rId6" Type="http://schemas.openxmlformats.org/officeDocument/2006/relationships/hyperlink" Target="https://www.mouser.com/ProductDetail/Wurth-Elektronik/150080GS75000?qs=2kOmHSv6VfQRoTEZVk1mGA%3D%3D" TargetMode="External"/><Relationship Id="rId29" Type="http://schemas.openxmlformats.org/officeDocument/2006/relationships/table" Target="../tables/table4.xml"/><Relationship Id="rId7" Type="http://schemas.openxmlformats.org/officeDocument/2006/relationships/hyperlink" Target="https://www.mouser.com/ProductDetail/Diotec-Semiconductor/1N4148W?qs=OlC7AqGiEDmsbkbAeXQtXg%3D%3D" TargetMode="External"/><Relationship Id="rId8" Type="http://schemas.openxmlformats.org/officeDocument/2006/relationships/hyperlink" Target="https://www.mouser.com/ProductDetail/Diotec-Semiconductor/1N4148W?qs=OlC7AqGiEDmsbkbAeXQtXg%3D%3D" TargetMode="External"/><Relationship Id="rId31" Type="http://schemas.openxmlformats.org/officeDocument/2006/relationships/table" Target="../tables/table6.xml"/><Relationship Id="rId30" Type="http://schemas.openxmlformats.org/officeDocument/2006/relationships/table" Target="../tables/table5.xml"/><Relationship Id="rId11" Type="http://schemas.openxmlformats.org/officeDocument/2006/relationships/hyperlink" Target="https://www.mouser.com/ProductDetail/Amphenol-FCI/54601-906001WPLF?qs=A%252Bwkq3FTowXIf3bXQPL90g%3D%3D" TargetMode="External"/><Relationship Id="rId10" Type="http://schemas.openxmlformats.org/officeDocument/2006/relationships/hyperlink" Target="https://www.mouser.com/ProductDetail/Matrix-Orbital/LK204-25-E?qs=sBNdiSg%2FL5WqFSFQuSy%2FbQ%3D%3D" TargetMode="External"/><Relationship Id="rId13" Type="http://schemas.openxmlformats.org/officeDocument/2006/relationships/hyperlink" Target="https://www.mouser.com/ProductDetail/Harwin/M20-9990546?qs=ulE8k0yEMYY8EKyDN9ic6A%3D%3D" TargetMode="External"/><Relationship Id="rId12" Type="http://schemas.openxmlformats.org/officeDocument/2006/relationships/hyperlink" Target="https://www.mouser.com/ProductDetail/Amphenol-FCI/54601-906001WPLF?qs=A%252Bwkq3FTowXIf3bXQPL90g%3D%3D" TargetMode="External"/><Relationship Id="rId15" Type="http://schemas.openxmlformats.org/officeDocument/2006/relationships/hyperlink" Target="https://www.mouser.com/ProductDetail/Vishay-Dale/CRCW080522K0JNEAC?qs=sGAEpiMZZMtlubZbdhIBIIZe04wfiaJWBbL3sbYH8Ww%3D" TargetMode="External"/><Relationship Id="rId14" Type="http://schemas.openxmlformats.org/officeDocument/2006/relationships/hyperlink" Target="https://www.mouser.com/ProductDetail/Harwin/M20-9990546?qs=ulE8k0yEMYY8EKyDN9ic6A%3D%3D" TargetMode="External"/><Relationship Id="rId17" Type="http://schemas.openxmlformats.org/officeDocument/2006/relationships/hyperlink" Target="https://www.mouser.com/ProductDetail/Kamaya/RMC1-10K1002FTP?qs=sGAEpiMZZMtlubZbdhIBID6%252BysFJiJfHM5LO5gGOkuQ%3D" TargetMode="External"/><Relationship Id="rId16" Type="http://schemas.openxmlformats.org/officeDocument/2006/relationships/hyperlink" Target="https://www.mouser.com/ProductDetail/Vishay-Dale/CRCW080522K0JNEAC?qs=sGAEpiMZZMtlubZbdhIBIIZe04wfiaJWBbL3sbYH8Ww%3D" TargetMode="External"/><Relationship Id="rId19" Type="http://schemas.openxmlformats.org/officeDocument/2006/relationships/hyperlink" Target="https://www.mouser.com/ProductDetail/YAGEO/AC0805DR-074K7L?qs=sGAEpiMZZMvdGkrng054t7z4BkURc4Lzw%2FMAWC9Wkfg7CDeh%252BzlAvQ%3D%3D" TargetMode="External"/><Relationship Id="rId18" Type="http://schemas.openxmlformats.org/officeDocument/2006/relationships/hyperlink" Target="https://www.mouser.com/ProductDetail/Kamaya/RMC1-10K1002FTP?qs=sGAEpiMZZMtlubZbdhIBID6%252BysFJiJfHM5LO5gGOkuQ%3D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com/ProductDetail/YAGEO/RC0805JR-13330RL?qs=sGAEpiMZZMtlubZbdhIBIAQgR8I6PBLBqCd%2F%2F4dOdbE%3D" TargetMode="External"/><Relationship Id="rId22" Type="http://schemas.openxmlformats.org/officeDocument/2006/relationships/hyperlink" Target="https://www.mouser.com/ProductDetail/Vishay-Semiconductors/TSOP32238?qs=EABMROi2%2FsKT2FOMevD8qg%3D%3D" TargetMode="External"/><Relationship Id="rId21" Type="http://schemas.openxmlformats.org/officeDocument/2006/relationships/hyperlink" Target="https://www.mouser.com/ProductDetail/YAGEO/AC0805DR-074K7L?qs=sGAEpiMZZMvdGkrng054t7z4BkURc4Lzw%2FMAWC9Wkfg7CDeh%252BzlAvQ%3D%3D" TargetMode="External"/><Relationship Id="rId24" Type="http://schemas.openxmlformats.org/officeDocument/2006/relationships/hyperlink" Target="https://www.mouser.com/ProductDetail/Microchip-Technology/PIC16F1788T-I-SS?qs=7DhvGWG6CteZbh5vjho%2Fqg%3D%3D" TargetMode="External"/><Relationship Id="rId23" Type="http://schemas.openxmlformats.org/officeDocument/2006/relationships/hyperlink" Target="https://www.mouser.com/ProductDetail/Vishay-Semiconductors/TSOP53456?qs=Zedt2TSEyhhZyPG8LSxNcg%3D%3D" TargetMode="External"/><Relationship Id="rId1" Type="http://schemas.openxmlformats.org/officeDocument/2006/relationships/hyperlink" Target="https://www.mouser.com/ProductDetail/KYOCERA-AVX/KAF21KR71E105KL?qs=sGAEpiMZZMsh%252B1woXyUXj17cMikWvs6%2FH2Sb2qb3oaE%3D" TargetMode="External"/><Relationship Id="rId2" Type="http://schemas.openxmlformats.org/officeDocument/2006/relationships/hyperlink" Target="https://www.mouser.com/ProductDetail/Diotec-Semiconductor/1N4148W?qs=OlC7AqGiEDmsbkbAeXQtXg%3D%3D" TargetMode="External"/><Relationship Id="rId3" Type="http://schemas.openxmlformats.org/officeDocument/2006/relationships/hyperlink" Target="https://www.mouser.com/ProductDetail/Wurth-Elektronik/150080RS75000?qs=LlUlMxKIyB2jdCo7bnfgew%3D%3D" TargetMode="External"/><Relationship Id="rId4" Type="http://schemas.openxmlformats.org/officeDocument/2006/relationships/hyperlink" Target="https://www.mouser.com/ProductDetail/Harwin/M20-9990546?qs=ulE8k0yEMYY8EKyDN9ic6A%3D%3D" TargetMode="External"/><Relationship Id="rId9" Type="http://schemas.openxmlformats.org/officeDocument/2006/relationships/hyperlink" Target="https://www.mouser.com/ProductDetail/YAGEO/AC0805DR-074K7L?qs=sGAEpiMZZMvdGkrng054t7z4BkURc4Lzw%2FMAWC9Wkfg7CDeh%252BzlAvQ%3D%3D" TargetMode="External"/><Relationship Id="rId25" Type="http://schemas.openxmlformats.org/officeDocument/2006/relationships/drawing" Target="../drawings/drawing3.xml"/><Relationship Id="rId5" Type="http://schemas.openxmlformats.org/officeDocument/2006/relationships/hyperlink" Target="https://www.mouser.com/ProductDetail/Amphenol-FCI/54601-906001WPLF?qs=A%252Bwkq3FTowXIf3bXQPL90g%3D%3D" TargetMode="External"/><Relationship Id="rId6" Type="http://schemas.openxmlformats.org/officeDocument/2006/relationships/hyperlink" Target="https://www.mouser.com/ProductDetail/STMicroelectronics/STN851-A?qs=ZGWq6n3A68IcJvqLg9%252BYsA%3D%3D" TargetMode="External"/><Relationship Id="rId7" Type="http://schemas.openxmlformats.org/officeDocument/2006/relationships/hyperlink" Target="https://www.mouser.com/ProductDetail/Kamaya/RMC1-10K1002FTP?qs=sGAEpiMZZMtlubZbdhIBID6%252BysFJiJfHM5LO5gGOkuQ%3D" TargetMode="External"/><Relationship Id="rId8" Type="http://schemas.openxmlformats.org/officeDocument/2006/relationships/hyperlink" Target="https://www.mouser.com/ProductDetail/YAGEO/RC0805JR-13330RL?qs=sGAEpiMZZMtlubZbdhIBIAQgR8I6PBLBqCd%2F%2F4dOdbE%3D" TargetMode="External"/><Relationship Id="rId31" Type="http://schemas.openxmlformats.org/officeDocument/2006/relationships/table" Target="../tables/table7.xml"/><Relationship Id="rId11" Type="http://schemas.openxmlformats.org/officeDocument/2006/relationships/hyperlink" Target="https://www.mouser.com/ProductDetail/KYOCERA-AVX/KAF21KR71E105KL?qs=sGAEpiMZZMsh%252B1woXyUXj17cMikWvs6%2FH2Sb2qb3oaE%3D" TargetMode="External"/><Relationship Id="rId33" Type="http://schemas.openxmlformats.org/officeDocument/2006/relationships/table" Target="../tables/table9.xml"/><Relationship Id="rId10" Type="http://schemas.openxmlformats.org/officeDocument/2006/relationships/hyperlink" Target="https://www.mouser.com/ProductDetail/Vishay-Semiconductors/TSOP32238?qs=EABMROi2%2FsKT2FOMevD8qg%3D%3D" TargetMode="External"/><Relationship Id="rId32" Type="http://schemas.openxmlformats.org/officeDocument/2006/relationships/table" Target="../tables/table8.xml"/><Relationship Id="rId13" Type="http://schemas.openxmlformats.org/officeDocument/2006/relationships/hyperlink" Target="https://www.mouser.com/ProductDetail/Diotec-Semiconductor/1N4148W?qs=OlC7AqGiEDmsbkbAeXQtXg%3D%3D" TargetMode="External"/><Relationship Id="rId35" Type="http://schemas.openxmlformats.org/officeDocument/2006/relationships/table" Target="../tables/table11.xml"/><Relationship Id="rId12" Type="http://schemas.openxmlformats.org/officeDocument/2006/relationships/hyperlink" Target="https://www.mouser.com/ProductDetail/Vishay-Semiconductors/TSOP53456?qs=Zedt2TSEyhhZyPG8LSxNcg%3D%3D" TargetMode="External"/><Relationship Id="rId34" Type="http://schemas.openxmlformats.org/officeDocument/2006/relationships/table" Target="../tables/table10.xml"/><Relationship Id="rId15" Type="http://schemas.openxmlformats.org/officeDocument/2006/relationships/hyperlink" Target="https://www.mouser.com/ProductDetail/Wurth-Elektronik/150080RS75000?qs=LlUlMxKIyB2jdCo7bnfgew%3D%3D" TargetMode="External"/><Relationship Id="rId14" Type="http://schemas.openxmlformats.org/officeDocument/2006/relationships/hyperlink" Target="https://www.mouser.com/ProductDetail/Microchip-Technology/PIC16F1788T-I-SS?qs=7DhvGWG6CteZbh5vjho%2Fqg%3D%3D" TargetMode="External"/><Relationship Id="rId17" Type="http://schemas.openxmlformats.org/officeDocument/2006/relationships/hyperlink" Target="https://www.mouser.com/ProductDetail/Amphenol-FCI/54601-906001WPLF?qs=A%252Bwkq3FTowXIf3bXQPL90g%3D%3D" TargetMode="External"/><Relationship Id="rId16" Type="http://schemas.openxmlformats.org/officeDocument/2006/relationships/hyperlink" Target="https://www.mouser.com/ProductDetail/Harwin/M20-9990546?qs=ulE8k0yEMYY8EKyDN9ic6A%3D%3D" TargetMode="External"/><Relationship Id="rId19" Type="http://schemas.openxmlformats.org/officeDocument/2006/relationships/hyperlink" Target="https://www.mouser.com/ProductDetail/Kamaya/RMC1-10K1002FTP?qs=sGAEpiMZZMtlubZbdhIBID6%252BysFJiJfHM5LO5gGOkuQ%3D" TargetMode="External"/><Relationship Id="rId18" Type="http://schemas.openxmlformats.org/officeDocument/2006/relationships/hyperlink" Target="https://www.mouser.com/ProductDetail/STMicroelectronics/STN851-A?qs=ZGWq6n3A68IcJvqLg9%252BYs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63"/>
    <col customWidth="1" min="3" max="3" width="8.63"/>
    <col customWidth="1" min="4" max="4" width="15.63"/>
    <col customWidth="1" min="5" max="5" width="12.38"/>
    <col customWidth="1" min="6" max="6" width="28.5"/>
    <col customWidth="1" min="7" max="7" width="29.75"/>
    <col customWidth="1" min="8" max="8" width="8.38"/>
    <col customWidth="1" min="9" max="9" width="24.25"/>
    <col customWidth="1" min="10" max="10" width="26.38"/>
    <col customWidth="1" min="11" max="11" width="16.0"/>
    <col customWidth="1" min="12" max="12" width="9.5"/>
    <col customWidth="1" min="14" max="14" width="15.63"/>
    <col customWidth="1" min="15" max="15" width="12.38"/>
    <col customWidth="1" min="16" max="16" width="8.63"/>
    <col customWidth="1" min="17" max="17" width="24.25"/>
    <col customWidth="1" min="18" max="18" width="26.38"/>
    <col customWidth="1" min="19" max="19" width="9.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N2" s="2" t="s">
        <v>2</v>
      </c>
      <c r="O2" s="3" t="s">
        <v>3</v>
      </c>
      <c r="P2" s="3" t="s">
        <v>1</v>
      </c>
      <c r="Q2" s="3" t="s">
        <v>7</v>
      </c>
      <c r="R2" s="3" t="s">
        <v>8</v>
      </c>
      <c r="S2" s="3" t="s">
        <v>10</v>
      </c>
    </row>
    <row r="3">
      <c r="B3" s="4">
        <v>1.0</v>
      </c>
      <c r="C3" s="5">
        <v>2.0</v>
      </c>
      <c r="D3" s="4" t="s">
        <v>11</v>
      </c>
      <c r="E3" s="5" t="s">
        <v>12</v>
      </c>
      <c r="F3" s="5" t="s">
        <v>13</v>
      </c>
      <c r="G3" s="6" t="s">
        <v>14</v>
      </c>
      <c r="H3" s="7" t="s">
        <v>15</v>
      </c>
      <c r="I3" s="8" t="s">
        <v>16</v>
      </c>
      <c r="J3" s="9">
        <v>0.022</v>
      </c>
      <c r="K3" s="10">
        <f t="shared" ref="K3:K23" si="1">PRODUCT(100,L3)</f>
        <v>4.4</v>
      </c>
      <c r="L3" s="11">
        <f t="shared" ref="L3:L23" si="2">PRODUCT(C3,J3)</f>
        <v>0.044</v>
      </c>
      <c r="N3" s="12" t="s">
        <v>11</v>
      </c>
      <c r="O3" s="13" t="s">
        <v>12</v>
      </c>
      <c r="P3" s="13">
        <v>2.0</v>
      </c>
      <c r="Q3" s="14" t="s">
        <v>16</v>
      </c>
      <c r="R3" s="15">
        <v>0.022</v>
      </c>
      <c r="S3" s="16">
        <f t="shared" ref="S3:S23" si="3">product(R3,P3)</f>
        <v>0.044</v>
      </c>
    </row>
    <row r="4">
      <c r="B4" s="4">
        <v>2.0</v>
      </c>
      <c r="C4" s="5">
        <v>3.0</v>
      </c>
      <c r="D4" s="4" t="s">
        <v>11</v>
      </c>
      <c r="E4" s="5" t="s">
        <v>17</v>
      </c>
      <c r="F4" s="5" t="s">
        <v>18</v>
      </c>
      <c r="G4" s="6" t="s">
        <v>14</v>
      </c>
      <c r="H4" s="7" t="s">
        <v>15</v>
      </c>
      <c r="I4" s="8" t="s">
        <v>19</v>
      </c>
      <c r="J4" s="17">
        <v>0.12</v>
      </c>
      <c r="K4" s="10">
        <f t="shared" si="1"/>
        <v>36</v>
      </c>
      <c r="L4" s="10">
        <f t="shared" si="2"/>
        <v>0.36</v>
      </c>
      <c r="N4" s="12" t="s">
        <v>11</v>
      </c>
      <c r="O4" s="13" t="s">
        <v>17</v>
      </c>
      <c r="P4" s="13">
        <v>3.0</v>
      </c>
      <c r="Q4" s="14" t="s">
        <v>19</v>
      </c>
      <c r="R4" s="18">
        <v>0.12</v>
      </c>
      <c r="S4" s="16">
        <f t="shared" si="3"/>
        <v>0.36</v>
      </c>
    </row>
    <row r="5">
      <c r="B5" s="4">
        <v>3.0</v>
      </c>
      <c r="C5" s="5">
        <v>1.0</v>
      </c>
      <c r="D5" s="4" t="s">
        <v>11</v>
      </c>
      <c r="E5" s="5" t="s">
        <v>20</v>
      </c>
      <c r="F5" s="5" t="s">
        <v>21</v>
      </c>
      <c r="G5" s="6" t="s">
        <v>14</v>
      </c>
      <c r="H5" s="7" t="s">
        <v>15</v>
      </c>
      <c r="I5" s="8" t="s">
        <v>22</v>
      </c>
      <c r="J5" s="9">
        <v>0.023</v>
      </c>
      <c r="K5" s="10">
        <f t="shared" si="1"/>
        <v>2.3</v>
      </c>
      <c r="L5" s="11">
        <f t="shared" si="2"/>
        <v>0.023</v>
      </c>
      <c r="N5" s="12" t="s">
        <v>11</v>
      </c>
      <c r="O5" s="13" t="s">
        <v>20</v>
      </c>
      <c r="P5" s="13">
        <v>1.0</v>
      </c>
      <c r="Q5" s="14" t="s">
        <v>22</v>
      </c>
      <c r="R5" s="15">
        <v>0.023</v>
      </c>
      <c r="S5" s="16">
        <f t="shared" si="3"/>
        <v>0.023</v>
      </c>
    </row>
    <row r="6">
      <c r="B6" s="4">
        <v>4.0</v>
      </c>
      <c r="C6" s="5">
        <v>1.0</v>
      </c>
      <c r="D6" s="4" t="s">
        <v>23</v>
      </c>
      <c r="E6" s="19" t="s">
        <v>24</v>
      </c>
      <c r="F6" s="5" t="s">
        <v>25</v>
      </c>
      <c r="G6" s="6" t="s">
        <v>14</v>
      </c>
      <c r="H6" s="4" t="s">
        <v>15</v>
      </c>
      <c r="I6" s="8" t="s">
        <v>26</v>
      </c>
      <c r="J6" s="9">
        <v>0.151</v>
      </c>
      <c r="K6" s="10">
        <f t="shared" si="1"/>
        <v>15.1</v>
      </c>
      <c r="L6" s="11">
        <f t="shared" si="2"/>
        <v>0.151</v>
      </c>
      <c r="N6" s="12" t="s">
        <v>23</v>
      </c>
      <c r="O6" s="20" t="s">
        <v>24</v>
      </c>
      <c r="P6" s="13">
        <v>1.0</v>
      </c>
      <c r="Q6" s="14" t="s">
        <v>26</v>
      </c>
      <c r="R6" s="15">
        <v>0.151</v>
      </c>
      <c r="S6" s="16">
        <f t="shared" si="3"/>
        <v>0.151</v>
      </c>
    </row>
    <row r="7">
      <c r="B7" s="4">
        <v>5.0</v>
      </c>
      <c r="C7" s="5">
        <v>1.0</v>
      </c>
      <c r="D7" s="4" t="s">
        <v>27</v>
      </c>
      <c r="E7" s="5" t="s">
        <v>28</v>
      </c>
      <c r="F7" s="5" t="s">
        <v>29</v>
      </c>
      <c r="G7" s="6" t="s">
        <v>30</v>
      </c>
      <c r="H7" s="4" t="s">
        <v>15</v>
      </c>
      <c r="I7" s="8" t="s">
        <v>31</v>
      </c>
      <c r="J7" s="9">
        <v>0.031</v>
      </c>
      <c r="K7" s="10">
        <f t="shared" si="1"/>
        <v>3.1</v>
      </c>
      <c r="L7" s="11">
        <f t="shared" si="2"/>
        <v>0.031</v>
      </c>
      <c r="N7" s="12" t="s">
        <v>27</v>
      </c>
      <c r="O7" s="13" t="s">
        <v>28</v>
      </c>
      <c r="P7" s="13">
        <v>1.0</v>
      </c>
      <c r="Q7" s="14" t="s">
        <v>31</v>
      </c>
      <c r="R7" s="15">
        <v>0.031</v>
      </c>
      <c r="S7" s="16">
        <f t="shared" si="3"/>
        <v>0.031</v>
      </c>
    </row>
    <row r="8">
      <c r="B8" s="4">
        <v>6.0</v>
      </c>
      <c r="C8" s="5">
        <v>1.0</v>
      </c>
      <c r="D8" s="4" t="s">
        <v>32</v>
      </c>
      <c r="E8" s="19" t="s">
        <v>33</v>
      </c>
      <c r="F8" s="5" t="s">
        <v>34</v>
      </c>
      <c r="G8" s="21" t="s">
        <v>35</v>
      </c>
      <c r="H8" s="4" t="s">
        <v>15</v>
      </c>
      <c r="I8" s="22" t="s">
        <v>36</v>
      </c>
      <c r="J8" s="9">
        <v>0.133</v>
      </c>
      <c r="K8" s="10">
        <f t="shared" si="1"/>
        <v>13.3</v>
      </c>
      <c r="L8" s="11">
        <f t="shared" si="2"/>
        <v>0.133</v>
      </c>
      <c r="N8" s="12" t="s">
        <v>32</v>
      </c>
      <c r="O8" s="20" t="s">
        <v>33</v>
      </c>
      <c r="P8" s="13">
        <v>1.0</v>
      </c>
      <c r="Q8" s="22" t="s">
        <v>36</v>
      </c>
      <c r="R8" s="15">
        <v>0.133</v>
      </c>
      <c r="S8" s="16">
        <f t="shared" si="3"/>
        <v>0.133</v>
      </c>
    </row>
    <row r="9">
      <c r="B9" s="4">
        <v>7.0</v>
      </c>
      <c r="C9" s="19">
        <v>2.0</v>
      </c>
      <c r="D9" s="4" t="s">
        <v>32</v>
      </c>
      <c r="E9" s="19" t="s">
        <v>37</v>
      </c>
      <c r="F9" s="19" t="s">
        <v>38</v>
      </c>
      <c r="G9" s="21" t="s">
        <v>39</v>
      </c>
      <c r="H9" s="4" t="s">
        <v>15</v>
      </c>
      <c r="I9" s="22" t="s">
        <v>40</v>
      </c>
      <c r="J9" s="9">
        <v>0.062</v>
      </c>
      <c r="K9" s="10">
        <f t="shared" si="1"/>
        <v>12.4</v>
      </c>
      <c r="L9" s="11">
        <f t="shared" si="2"/>
        <v>0.124</v>
      </c>
      <c r="N9" s="12" t="s">
        <v>32</v>
      </c>
      <c r="O9" s="20" t="s">
        <v>37</v>
      </c>
      <c r="P9" s="20">
        <v>2.0</v>
      </c>
      <c r="Q9" s="22" t="s">
        <v>40</v>
      </c>
      <c r="R9" s="15">
        <v>0.062</v>
      </c>
      <c r="S9" s="16">
        <f t="shared" si="3"/>
        <v>0.124</v>
      </c>
    </row>
    <row r="10">
      <c r="B10" s="4">
        <v>8.0</v>
      </c>
      <c r="C10" s="5">
        <v>1.0</v>
      </c>
      <c r="D10" s="4" t="s">
        <v>41</v>
      </c>
      <c r="E10" s="5" t="s">
        <v>42</v>
      </c>
      <c r="F10" s="5" t="s">
        <v>43</v>
      </c>
      <c r="G10" s="6" t="s">
        <v>44</v>
      </c>
      <c r="H10" s="4" t="s">
        <v>45</v>
      </c>
      <c r="I10" s="23" t="s">
        <v>44</v>
      </c>
      <c r="J10" s="9">
        <v>3.001</v>
      </c>
      <c r="K10" s="10">
        <f t="shared" si="1"/>
        <v>300.1</v>
      </c>
      <c r="L10" s="11">
        <f t="shared" si="2"/>
        <v>3.001</v>
      </c>
      <c r="N10" s="12" t="s">
        <v>41</v>
      </c>
      <c r="O10" s="13" t="s">
        <v>42</v>
      </c>
      <c r="P10" s="13">
        <v>1.0</v>
      </c>
      <c r="Q10" s="24" t="s">
        <v>44</v>
      </c>
      <c r="R10" s="15">
        <v>3.001</v>
      </c>
      <c r="S10" s="16">
        <f t="shared" si="3"/>
        <v>3.001</v>
      </c>
    </row>
    <row r="11">
      <c r="B11" s="4">
        <v>9.0</v>
      </c>
      <c r="C11" s="5">
        <v>2.0</v>
      </c>
      <c r="D11" s="4" t="s">
        <v>46</v>
      </c>
      <c r="E11" s="5" t="s">
        <v>47</v>
      </c>
      <c r="F11" s="5" t="s">
        <v>48</v>
      </c>
      <c r="G11" s="6" t="s">
        <v>49</v>
      </c>
      <c r="H11" s="4" t="s">
        <v>15</v>
      </c>
      <c r="I11" s="25" t="s">
        <v>50</v>
      </c>
      <c r="J11" s="9">
        <v>0.064</v>
      </c>
      <c r="K11" s="10">
        <f t="shared" si="1"/>
        <v>12.8</v>
      </c>
      <c r="L11" s="11">
        <f t="shared" si="2"/>
        <v>0.128</v>
      </c>
      <c r="N11" s="12" t="s">
        <v>46</v>
      </c>
      <c r="O11" s="13" t="s">
        <v>47</v>
      </c>
      <c r="P11" s="13">
        <v>2.0</v>
      </c>
      <c r="Q11" s="26" t="s">
        <v>50</v>
      </c>
      <c r="R11" s="15">
        <v>0.064</v>
      </c>
      <c r="S11" s="16">
        <f t="shared" si="3"/>
        <v>0.128</v>
      </c>
    </row>
    <row r="12">
      <c r="B12" s="4">
        <v>10.0</v>
      </c>
      <c r="C12" s="5">
        <v>1.0</v>
      </c>
      <c r="D12" s="4" t="s">
        <v>46</v>
      </c>
      <c r="E12" s="5" t="s">
        <v>51</v>
      </c>
      <c r="F12" s="5" t="s">
        <v>52</v>
      </c>
      <c r="G12" s="6" t="s">
        <v>53</v>
      </c>
      <c r="H12" s="4" t="s">
        <v>15</v>
      </c>
      <c r="I12" s="8" t="s">
        <v>54</v>
      </c>
      <c r="J12" s="9">
        <v>0.449</v>
      </c>
      <c r="K12" s="10">
        <f t="shared" si="1"/>
        <v>44.9</v>
      </c>
      <c r="L12" s="11">
        <f t="shared" si="2"/>
        <v>0.449</v>
      </c>
      <c r="N12" s="12" t="s">
        <v>46</v>
      </c>
      <c r="O12" s="13" t="s">
        <v>51</v>
      </c>
      <c r="P12" s="13">
        <v>1.0</v>
      </c>
      <c r="Q12" s="14" t="s">
        <v>54</v>
      </c>
      <c r="R12" s="15">
        <v>0.449</v>
      </c>
      <c r="S12" s="16">
        <f t="shared" si="3"/>
        <v>0.449</v>
      </c>
    </row>
    <row r="13">
      <c r="B13" s="4">
        <v>11.0</v>
      </c>
      <c r="C13" s="5">
        <v>1.0</v>
      </c>
      <c r="D13" s="4" t="s">
        <v>55</v>
      </c>
      <c r="E13" s="5" t="s">
        <v>56</v>
      </c>
      <c r="F13" s="5" t="s">
        <v>57</v>
      </c>
      <c r="G13" s="6" t="s">
        <v>14</v>
      </c>
      <c r="H13" s="4" t="s">
        <v>15</v>
      </c>
      <c r="I13" s="8" t="s">
        <v>58</v>
      </c>
      <c r="J13" s="17">
        <v>0.01</v>
      </c>
      <c r="K13" s="10">
        <f t="shared" si="1"/>
        <v>1</v>
      </c>
      <c r="L13" s="10">
        <f t="shared" si="2"/>
        <v>0.01</v>
      </c>
      <c r="N13" s="12" t="s">
        <v>55</v>
      </c>
      <c r="O13" s="13" t="s">
        <v>56</v>
      </c>
      <c r="P13" s="13">
        <v>1.0</v>
      </c>
      <c r="Q13" s="14" t="s">
        <v>58</v>
      </c>
      <c r="R13" s="18">
        <v>0.01</v>
      </c>
      <c r="S13" s="16">
        <f t="shared" si="3"/>
        <v>0.01</v>
      </c>
    </row>
    <row r="14">
      <c r="B14" s="4">
        <v>12.0</v>
      </c>
      <c r="C14" s="5">
        <v>4.0</v>
      </c>
      <c r="D14" s="4" t="s">
        <v>55</v>
      </c>
      <c r="E14" s="5" t="s">
        <v>59</v>
      </c>
      <c r="F14" s="19" t="s">
        <v>60</v>
      </c>
      <c r="G14" s="6" t="s">
        <v>14</v>
      </c>
      <c r="H14" s="4" t="s">
        <v>15</v>
      </c>
      <c r="I14" s="8" t="s">
        <v>61</v>
      </c>
      <c r="J14" s="9">
        <v>0.009</v>
      </c>
      <c r="K14" s="10">
        <f t="shared" si="1"/>
        <v>3.6</v>
      </c>
      <c r="L14" s="11">
        <f t="shared" si="2"/>
        <v>0.036</v>
      </c>
      <c r="N14" s="12" t="s">
        <v>55</v>
      </c>
      <c r="O14" s="13" t="s">
        <v>59</v>
      </c>
      <c r="P14" s="13">
        <v>4.0</v>
      </c>
      <c r="Q14" s="14" t="s">
        <v>61</v>
      </c>
      <c r="R14" s="15">
        <v>0.009</v>
      </c>
      <c r="S14" s="16">
        <f t="shared" si="3"/>
        <v>0.036</v>
      </c>
    </row>
    <row r="15">
      <c r="B15" s="4">
        <v>13.0</v>
      </c>
      <c r="C15" s="5">
        <v>1.0</v>
      </c>
      <c r="D15" s="4" t="s">
        <v>55</v>
      </c>
      <c r="E15" s="5" t="s">
        <v>62</v>
      </c>
      <c r="F15" s="19" t="s">
        <v>63</v>
      </c>
      <c r="G15" s="6" t="s">
        <v>14</v>
      </c>
      <c r="H15" s="4" t="s">
        <v>15</v>
      </c>
      <c r="I15" s="8" t="s">
        <v>64</v>
      </c>
      <c r="J15" s="9">
        <v>0.266</v>
      </c>
      <c r="K15" s="10">
        <f t="shared" si="1"/>
        <v>26.6</v>
      </c>
      <c r="L15" s="11">
        <f t="shared" si="2"/>
        <v>0.266</v>
      </c>
      <c r="N15" s="12" t="s">
        <v>55</v>
      </c>
      <c r="O15" s="13" t="s">
        <v>62</v>
      </c>
      <c r="P15" s="13">
        <v>1.0</v>
      </c>
      <c r="Q15" s="14" t="s">
        <v>64</v>
      </c>
      <c r="R15" s="15">
        <v>0.266</v>
      </c>
      <c r="S15" s="16">
        <f t="shared" si="3"/>
        <v>0.266</v>
      </c>
    </row>
    <row r="16">
      <c r="B16" s="4">
        <v>14.0</v>
      </c>
      <c r="C16" s="5">
        <v>1.0</v>
      </c>
      <c r="D16" s="4" t="s">
        <v>55</v>
      </c>
      <c r="E16" s="5" t="s">
        <v>65</v>
      </c>
      <c r="F16" s="19" t="s">
        <v>66</v>
      </c>
      <c r="G16" s="6" t="s">
        <v>14</v>
      </c>
      <c r="H16" s="4" t="s">
        <v>15</v>
      </c>
      <c r="I16" s="8" t="s">
        <v>67</v>
      </c>
      <c r="J16" s="9">
        <v>0.018</v>
      </c>
      <c r="K16" s="10">
        <f t="shared" si="1"/>
        <v>1.8</v>
      </c>
      <c r="L16" s="11">
        <f t="shared" si="2"/>
        <v>0.018</v>
      </c>
      <c r="N16" s="12" t="s">
        <v>55</v>
      </c>
      <c r="O16" s="13" t="s">
        <v>65</v>
      </c>
      <c r="P16" s="13">
        <v>1.0</v>
      </c>
      <c r="Q16" s="14" t="s">
        <v>67</v>
      </c>
      <c r="R16" s="15">
        <v>0.018</v>
      </c>
      <c r="S16" s="16">
        <f t="shared" si="3"/>
        <v>0.018</v>
      </c>
    </row>
    <row r="17">
      <c r="B17" s="4">
        <v>15.0</v>
      </c>
      <c r="C17" s="5">
        <v>1.0</v>
      </c>
      <c r="D17" s="4" t="s">
        <v>55</v>
      </c>
      <c r="E17" s="5" t="s">
        <v>68</v>
      </c>
      <c r="F17" s="19" t="s">
        <v>69</v>
      </c>
      <c r="G17" s="6" t="s">
        <v>14</v>
      </c>
      <c r="H17" s="4" t="s">
        <v>15</v>
      </c>
      <c r="I17" s="8" t="s">
        <v>70</v>
      </c>
      <c r="J17" s="9">
        <v>0.008</v>
      </c>
      <c r="K17" s="10">
        <f t="shared" si="1"/>
        <v>0.8</v>
      </c>
      <c r="L17" s="11">
        <f t="shared" si="2"/>
        <v>0.008</v>
      </c>
      <c r="N17" s="12" t="s">
        <v>55</v>
      </c>
      <c r="O17" s="13" t="s">
        <v>68</v>
      </c>
      <c r="P17" s="13">
        <v>1.0</v>
      </c>
      <c r="Q17" s="14" t="s">
        <v>70</v>
      </c>
      <c r="R17" s="15">
        <v>0.008</v>
      </c>
      <c r="S17" s="16">
        <f t="shared" si="3"/>
        <v>0.008</v>
      </c>
    </row>
    <row r="18">
      <c r="B18" s="4">
        <v>16.0</v>
      </c>
      <c r="C18" s="5">
        <v>1.0</v>
      </c>
      <c r="D18" s="4" t="s">
        <v>71</v>
      </c>
      <c r="E18" s="19" t="s">
        <v>72</v>
      </c>
      <c r="F18" s="5" t="s">
        <v>73</v>
      </c>
      <c r="G18" s="6" t="s">
        <v>44</v>
      </c>
      <c r="H18" s="4" t="s">
        <v>74</v>
      </c>
      <c r="I18" s="27" t="s">
        <v>75</v>
      </c>
      <c r="J18" s="17">
        <v>7.49</v>
      </c>
      <c r="K18" s="10">
        <f t="shared" si="1"/>
        <v>749</v>
      </c>
      <c r="L18" s="10">
        <f t="shared" si="2"/>
        <v>7.49</v>
      </c>
      <c r="N18" s="12" t="s">
        <v>71</v>
      </c>
      <c r="O18" s="20" t="s">
        <v>72</v>
      </c>
      <c r="P18" s="13">
        <v>1.0</v>
      </c>
      <c r="Q18" s="14" t="s">
        <v>75</v>
      </c>
      <c r="R18" s="18">
        <v>7.49</v>
      </c>
      <c r="S18" s="16">
        <f t="shared" si="3"/>
        <v>7.49</v>
      </c>
    </row>
    <row r="19">
      <c r="B19" s="4">
        <v>17.0</v>
      </c>
      <c r="C19" s="5">
        <v>1.0</v>
      </c>
      <c r="D19" s="4" t="s">
        <v>76</v>
      </c>
      <c r="E19" s="19" t="s">
        <v>77</v>
      </c>
      <c r="F19" s="5" t="s">
        <v>78</v>
      </c>
      <c r="G19" s="6" t="s">
        <v>44</v>
      </c>
      <c r="H19" s="4" t="s">
        <v>74</v>
      </c>
      <c r="I19" s="23" t="s">
        <v>79</v>
      </c>
      <c r="J19" s="17">
        <v>0.05</v>
      </c>
      <c r="K19" s="10">
        <f t="shared" si="1"/>
        <v>5</v>
      </c>
      <c r="L19" s="10">
        <f t="shared" si="2"/>
        <v>0.05</v>
      </c>
      <c r="N19" s="12" t="s">
        <v>76</v>
      </c>
      <c r="O19" s="20" t="s">
        <v>77</v>
      </c>
      <c r="P19" s="13">
        <v>1.0</v>
      </c>
      <c r="Q19" s="24" t="s">
        <v>79</v>
      </c>
      <c r="R19" s="18">
        <v>0.05</v>
      </c>
      <c r="S19" s="16">
        <f t="shared" si="3"/>
        <v>0.05</v>
      </c>
    </row>
    <row r="20">
      <c r="B20" s="4">
        <v>18.0</v>
      </c>
      <c r="C20" s="5">
        <v>1.0</v>
      </c>
      <c r="D20" s="4" t="s">
        <v>76</v>
      </c>
      <c r="E20" s="19" t="s">
        <v>80</v>
      </c>
      <c r="F20" s="5" t="s">
        <v>81</v>
      </c>
      <c r="G20" s="6" t="s">
        <v>44</v>
      </c>
      <c r="H20" s="4" t="s">
        <v>15</v>
      </c>
      <c r="I20" s="8" t="s">
        <v>82</v>
      </c>
      <c r="J20" s="9">
        <v>0.683</v>
      </c>
      <c r="K20" s="10">
        <f t="shared" si="1"/>
        <v>68.3</v>
      </c>
      <c r="L20" s="11">
        <f t="shared" si="2"/>
        <v>0.683</v>
      </c>
      <c r="N20" s="12" t="s">
        <v>76</v>
      </c>
      <c r="O20" s="20" t="s">
        <v>80</v>
      </c>
      <c r="P20" s="13">
        <v>1.0</v>
      </c>
      <c r="Q20" s="14" t="s">
        <v>82</v>
      </c>
      <c r="R20" s="15">
        <v>0.683</v>
      </c>
      <c r="S20" s="16">
        <f t="shared" si="3"/>
        <v>0.683</v>
      </c>
    </row>
    <row r="21">
      <c r="B21" s="4">
        <v>19.0</v>
      </c>
      <c r="C21" s="5">
        <v>1.0</v>
      </c>
      <c r="D21" s="4" t="s">
        <v>76</v>
      </c>
      <c r="E21" s="19" t="s">
        <v>83</v>
      </c>
      <c r="F21" s="5" t="s">
        <v>84</v>
      </c>
      <c r="G21" s="6" t="s">
        <v>44</v>
      </c>
      <c r="H21" s="4" t="s">
        <v>85</v>
      </c>
      <c r="I21" s="23">
        <v>2236244.0</v>
      </c>
      <c r="J21" s="17">
        <v>0.35</v>
      </c>
      <c r="K21" s="10">
        <f t="shared" si="1"/>
        <v>35</v>
      </c>
      <c r="L21" s="10">
        <f t="shared" si="2"/>
        <v>0.35</v>
      </c>
      <c r="N21" s="12" t="s">
        <v>76</v>
      </c>
      <c r="O21" s="20" t="s">
        <v>83</v>
      </c>
      <c r="P21" s="13">
        <v>1.0</v>
      </c>
      <c r="Q21" s="24">
        <v>2236244.0</v>
      </c>
      <c r="R21" s="18">
        <v>0.35</v>
      </c>
      <c r="S21" s="16">
        <f t="shared" si="3"/>
        <v>0.35</v>
      </c>
    </row>
    <row r="22">
      <c r="B22" s="4">
        <v>20.0</v>
      </c>
      <c r="C22" s="5">
        <v>1.0</v>
      </c>
      <c r="D22" s="4" t="s">
        <v>86</v>
      </c>
      <c r="E22" s="19" t="s">
        <v>87</v>
      </c>
      <c r="F22" s="5" t="s">
        <v>88</v>
      </c>
      <c r="G22" s="6" t="s">
        <v>89</v>
      </c>
      <c r="H22" s="4" t="s">
        <v>15</v>
      </c>
      <c r="I22" s="8" t="s">
        <v>90</v>
      </c>
      <c r="J22" s="9">
        <v>0.543</v>
      </c>
      <c r="K22" s="10">
        <f t="shared" si="1"/>
        <v>54.3</v>
      </c>
      <c r="L22" s="11">
        <f t="shared" si="2"/>
        <v>0.543</v>
      </c>
      <c r="N22" s="12" t="s">
        <v>86</v>
      </c>
      <c r="O22" s="20" t="s">
        <v>87</v>
      </c>
      <c r="P22" s="13">
        <v>1.0</v>
      </c>
      <c r="Q22" s="14" t="s">
        <v>90</v>
      </c>
      <c r="R22" s="15">
        <v>0.543</v>
      </c>
      <c r="S22" s="16">
        <f t="shared" si="3"/>
        <v>0.543</v>
      </c>
    </row>
    <row r="23">
      <c r="B23" s="4">
        <v>21.0</v>
      </c>
      <c r="C23" s="5">
        <v>1.0</v>
      </c>
      <c r="D23" s="4" t="s">
        <v>91</v>
      </c>
      <c r="E23" s="19" t="s">
        <v>92</v>
      </c>
      <c r="F23" s="5" t="s">
        <v>93</v>
      </c>
      <c r="G23" s="6" t="s">
        <v>94</v>
      </c>
      <c r="H23" s="4" t="s">
        <v>15</v>
      </c>
      <c r="I23" s="8" t="s">
        <v>95</v>
      </c>
      <c r="J23" s="17">
        <v>2.25</v>
      </c>
      <c r="K23" s="10">
        <f t="shared" si="1"/>
        <v>225</v>
      </c>
      <c r="L23" s="10">
        <f t="shared" si="2"/>
        <v>2.25</v>
      </c>
      <c r="N23" s="12" t="s">
        <v>91</v>
      </c>
      <c r="O23" s="20" t="s">
        <v>92</v>
      </c>
      <c r="P23" s="13">
        <v>1.0</v>
      </c>
      <c r="Q23" s="14" t="s">
        <v>95</v>
      </c>
      <c r="R23" s="18">
        <v>2.25</v>
      </c>
      <c r="S23" s="16">
        <f t="shared" si="3"/>
        <v>2.25</v>
      </c>
    </row>
    <row r="24">
      <c r="B24" s="4"/>
      <c r="C24" s="5"/>
      <c r="D24" s="4"/>
      <c r="E24" s="19"/>
      <c r="F24" s="5"/>
      <c r="G24" s="6"/>
      <c r="H24" s="4"/>
      <c r="I24" s="28"/>
      <c r="J24" s="9"/>
      <c r="K24" s="10"/>
      <c r="L24" s="11"/>
      <c r="N24" s="29"/>
      <c r="O24" s="12"/>
      <c r="P24" s="30"/>
      <c r="Q24" s="18"/>
      <c r="R24" s="31"/>
      <c r="S24" s="32"/>
    </row>
    <row r="25">
      <c r="B25" s="4"/>
      <c r="C25" s="5"/>
      <c r="D25" s="4"/>
      <c r="E25" s="19"/>
      <c r="F25" s="5"/>
      <c r="G25" s="6"/>
      <c r="H25" s="4"/>
      <c r="I25" s="28"/>
      <c r="J25" s="17"/>
      <c r="K25" s="33" t="s">
        <v>96</v>
      </c>
      <c r="L25" s="34">
        <f>sum(L3:L23)</f>
        <v>16.148</v>
      </c>
      <c r="N25" s="29"/>
      <c r="O25" s="12"/>
      <c r="P25" s="30"/>
      <c r="Q25" s="15"/>
      <c r="R25" s="31" t="s">
        <v>96</v>
      </c>
      <c r="S25" s="32">
        <f>sum(S3:S23)</f>
        <v>16.148</v>
      </c>
    </row>
    <row r="26">
      <c r="B26" s="4"/>
      <c r="C26" s="5"/>
      <c r="D26" s="4"/>
      <c r="E26" s="19"/>
      <c r="F26" s="5"/>
      <c r="G26" s="6"/>
      <c r="H26" s="4"/>
      <c r="I26" s="28"/>
      <c r="J26" s="9"/>
      <c r="K26" s="33" t="s">
        <v>97</v>
      </c>
      <c r="L26" s="34">
        <f>L25*100</f>
        <v>1614.8</v>
      </c>
    </row>
  </sheetData>
  <hyperlinks>
    <hyperlink r:id="rId1" ref="I3"/>
    <hyperlink r:id="rId2" ref="Q3"/>
    <hyperlink r:id="rId3" ref="I4"/>
    <hyperlink r:id="rId4" ref="Q4"/>
    <hyperlink r:id="rId5" ref="I5"/>
    <hyperlink r:id="rId6" ref="Q5"/>
    <hyperlink r:id="rId7" ref="I6"/>
    <hyperlink r:id="rId8" ref="Q6"/>
    <hyperlink r:id="rId9" ref="I7"/>
    <hyperlink r:id="rId10" ref="Q7"/>
    <hyperlink r:id="rId11" ref="I8"/>
    <hyperlink r:id="rId12" ref="Q8"/>
    <hyperlink r:id="rId13" ref="I9"/>
    <hyperlink r:id="rId14" ref="Q9"/>
    <hyperlink r:id="rId15" ref="I10"/>
    <hyperlink r:id="rId16" ref="Q10"/>
    <hyperlink r:id="rId17" ref="I11"/>
    <hyperlink r:id="rId18" ref="Q11"/>
    <hyperlink r:id="rId19" ref="I12"/>
    <hyperlink r:id="rId20" ref="Q12"/>
    <hyperlink r:id="rId21" ref="I13"/>
    <hyperlink r:id="rId22" ref="Q13"/>
    <hyperlink r:id="rId23" ref="I14"/>
    <hyperlink r:id="rId24" ref="Q14"/>
    <hyperlink r:id="rId25" ref="I15"/>
    <hyperlink r:id="rId26" ref="Q15"/>
    <hyperlink r:id="rId27" ref="I16"/>
    <hyperlink r:id="rId28" ref="Q16"/>
    <hyperlink r:id="rId29" ref="I17"/>
    <hyperlink r:id="rId30" ref="Q17"/>
    <hyperlink r:id="rId31" ref="I18"/>
    <hyperlink r:id="rId32" ref="Q18"/>
    <hyperlink r:id="rId33" ref="I19"/>
    <hyperlink r:id="rId34" ref="Q19"/>
    <hyperlink r:id="rId35" ref="I20"/>
    <hyperlink r:id="rId36" ref="Q20"/>
    <hyperlink r:id="rId37" ref="I21"/>
    <hyperlink r:id="rId38" ref="Q21"/>
    <hyperlink r:id="rId39" ref="I22"/>
    <hyperlink r:id="rId40" ref="Q22"/>
    <hyperlink r:id="rId41" ref="I23"/>
    <hyperlink r:id="rId42" ref="Q23"/>
  </hyperlinks>
  <drawing r:id="rId43"/>
  <tableParts count="3">
    <tablePart r:id="rId47"/>
    <tablePart r:id="rId48"/>
    <tablePart r:id="rId4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63"/>
    <col customWidth="1" min="3" max="3" width="8.63"/>
    <col customWidth="1" min="4" max="4" width="15.63"/>
    <col customWidth="1" min="5" max="5" width="17.88"/>
    <col customWidth="1" min="6" max="6" width="28.5"/>
    <col customWidth="1" min="7" max="7" width="29.75"/>
    <col customWidth="1" min="8" max="8" width="8.38"/>
    <col customWidth="1" min="9" max="9" width="24.25"/>
    <col customWidth="1" min="10" max="10" width="26.38"/>
    <col customWidth="1" min="11" max="11" width="16.0"/>
    <col customWidth="1" min="12" max="12" width="9.5"/>
    <col customWidth="1" min="14" max="14" width="15.63"/>
    <col customWidth="1" min="15" max="15" width="12.38"/>
    <col customWidth="1" min="16" max="16" width="8.63"/>
    <col customWidth="1" min="17" max="17" width="24.25"/>
    <col customWidth="1" min="18" max="18" width="26.38"/>
    <col customWidth="1" min="19" max="19" width="9.5"/>
    <col customWidth="1" min="20" max="20" width="11.0"/>
  </cols>
  <sheetData>
    <row r="2">
      <c r="B2" s="35" t="s">
        <v>0</v>
      </c>
      <c r="C2" s="35" t="s">
        <v>1</v>
      </c>
      <c r="D2" s="35" t="s">
        <v>2</v>
      </c>
      <c r="E2" s="35" t="s">
        <v>3</v>
      </c>
      <c r="F2" s="35" t="s">
        <v>4</v>
      </c>
      <c r="G2" s="35" t="s">
        <v>5</v>
      </c>
      <c r="H2" s="35" t="s">
        <v>6</v>
      </c>
      <c r="I2" s="35" t="s">
        <v>7</v>
      </c>
      <c r="J2" s="35" t="s">
        <v>8</v>
      </c>
      <c r="K2" s="35" t="s">
        <v>9</v>
      </c>
      <c r="L2" s="1" t="s">
        <v>10</v>
      </c>
      <c r="N2" s="3" t="s">
        <v>2</v>
      </c>
      <c r="O2" s="3" t="s">
        <v>3</v>
      </c>
      <c r="P2" s="3" t="s">
        <v>1</v>
      </c>
      <c r="Q2" s="3" t="s">
        <v>7</v>
      </c>
      <c r="R2" s="3" t="s">
        <v>8</v>
      </c>
      <c r="S2" s="3" t="s">
        <v>10</v>
      </c>
      <c r="T2" s="1"/>
    </row>
    <row r="3">
      <c r="B3" s="36">
        <v>1.0</v>
      </c>
      <c r="C3" s="37">
        <v>2.0</v>
      </c>
      <c r="D3" s="36" t="s">
        <v>11</v>
      </c>
      <c r="E3" s="38" t="s">
        <v>12</v>
      </c>
      <c r="F3" s="38" t="s">
        <v>13</v>
      </c>
      <c r="G3" s="39" t="s">
        <v>14</v>
      </c>
      <c r="H3" s="40" t="s">
        <v>15</v>
      </c>
      <c r="I3" s="41" t="s">
        <v>16</v>
      </c>
      <c r="J3" s="42">
        <v>0.022</v>
      </c>
      <c r="K3" s="43">
        <f t="shared" ref="K3:K14" si="1">PRODUCT(100,L3)</f>
        <v>4.4</v>
      </c>
      <c r="L3" s="10">
        <f t="shared" ref="L3:L14" si="2">PRODUCT(C3,J3)</f>
        <v>0.044</v>
      </c>
      <c r="N3" s="12" t="s">
        <v>11</v>
      </c>
      <c r="O3" s="13" t="s">
        <v>12</v>
      </c>
      <c r="P3" s="20">
        <v>2.0</v>
      </c>
      <c r="Q3" s="14" t="s">
        <v>16</v>
      </c>
      <c r="R3" s="15">
        <v>0.022</v>
      </c>
      <c r="S3" s="44">
        <f t="shared" ref="S3:S14" si="3">product(R3,P3)</f>
        <v>0.044</v>
      </c>
      <c r="T3" s="10"/>
    </row>
    <row r="4">
      <c r="B4" s="36">
        <v>2.0</v>
      </c>
      <c r="C4" s="38">
        <v>3.0</v>
      </c>
      <c r="D4" s="36" t="s">
        <v>11</v>
      </c>
      <c r="E4" s="38" t="s">
        <v>17</v>
      </c>
      <c r="F4" s="37" t="s">
        <v>98</v>
      </c>
      <c r="G4" s="39" t="s">
        <v>14</v>
      </c>
      <c r="H4" s="40" t="s">
        <v>15</v>
      </c>
      <c r="I4" s="41" t="s">
        <v>19</v>
      </c>
      <c r="J4" s="45">
        <v>0.12</v>
      </c>
      <c r="K4" s="43">
        <f t="shared" si="1"/>
        <v>36</v>
      </c>
      <c r="L4" s="10">
        <f t="shared" si="2"/>
        <v>0.36</v>
      </c>
      <c r="N4" s="12" t="s">
        <v>11</v>
      </c>
      <c r="O4" s="13" t="s">
        <v>17</v>
      </c>
      <c r="P4" s="13">
        <v>3.0</v>
      </c>
      <c r="Q4" s="14" t="s">
        <v>19</v>
      </c>
      <c r="R4" s="18">
        <v>0.12</v>
      </c>
      <c r="S4" s="44">
        <f t="shared" si="3"/>
        <v>0.36</v>
      </c>
      <c r="T4" s="10"/>
    </row>
    <row r="5">
      <c r="B5" s="36">
        <v>3.0</v>
      </c>
      <c r="C5" s="38">
        <v>1.0</v>
      </c>
      <c r="D5" s="36" t="s">
        <v>23</v>
      </c>
      <c r="E5" s="37" t="s">
        <v>24</v>
      </c>
      <c r="F5" s="38" t="s">
        <v>25</v>
      </c>
      <c r="G5" s="39" t="s">
        <v>14</v>
      </c>
      <c r="H5" s="36" t="s">
        <v>15</v>
      </c>
      <c r="I5" s="41" t="s">
        <v>26</v>
      </c>
      <c r="J5" s="42">
        <v>0.151</v>
      </c>
      <c r="K5" s="43">
        <f t="shared" si="1"/>
        <v>15.1</v>
      </c>
      <c r="L5" s="11">
        <f t="shared" si="2"/>
        <v>0.151</v>
      </c>
      <c r="N5" s="12" t="s">
        <v>23</v>
      </c>
      <c r="O5" s="20" t="s">
        <v>24</v>
      </c>
      <c r="P5" s="13">
        <v>1.0</v>
      </c>
      <c r="Q5" s="14" t="s">
        <v>26</v>
      </c>
      <c r="R5" s="15">
        <v>0.151</v>
      </c>
      <c r="S5" s="44">
        <f t="shared" si="3"/>
        <v>0.151</v>
      </c>
      <c r="T5" s="11"/>
    </row>
    <row r="6">
      <c r="B6" s="36">
        <v>4.0</v>
      </c>
      <c r="C6" s="38">
        <v>1.0</v>
      </c>
      <c r="D6" s="36" t="s">
        <v>27</v>
      </c>
      <c r="E6" s="38" t="s">
        <v>28</v>
      </c>
      <c r="F6" s="38" t="s">
        <v>29</v>
      </c>
      <c r="G6" s="39" t="s">
        <v>30</v>
      </c>
      <c r="H6" s="36" t="s">
        <v>15</v>
      </c>
      <c r="I6" s="41" t="s">
        <v>31</v>
      </c>
      <c r="J6" s="42">
        <v>0.031</v>
      </c>
      <c r="K6" s="43">
        <f t="shared" si="1"/>
        <v>3.1</v>
      </c>
      <c r="L6" s="11">
        <f t="shared" si="2"/>
        <v>0.031</v>
      </c>
      <c r="N6" s="12" t="s">
        <v>27</v>
      </c>
      <c r="O6" s="13" t="s">
        <v>28</v>
      </c>
      <c r="P6" s="13">
        <v>1.0</v>
      </c>
      <c r="Q6" s="14" t="s">
        <v>31</v>
      </c>
      <c r="R6" s="15">
        <v>0.031</v>
      </c>
      <c r="S6" s="44">
        <f t="shared" si="3"/>
        <v>0.031</v>
      </c>
      <c r="T6" s="11"/>
    </row>
    <row r="7">
      <c r="B7" s="36">
        <v>5.0</v>
      </c>
      <c r="C7" s="38">
        <v>1.0</v>
      </c>
      <c r="D7" s="37" t="s">
        <v>99</v>
      </c>
      <c r="E7" s="46" t="s">
        <v>100</v>
      </c>
      <c r="F7" s="37" t="s">
        <v>101</v>
      </c>
      <c r="G7" s="47" t="s">
        <v>44</v>
      </c>
      <c r="H7" s="36" t="s">
        <v>15</v>
      </c>
      <c r="I7" s="41" t="s">
        <v>102</v>
      </c>
      <c r="J7" s="45">
        <v>67.72</v>
      </c>
      <c r="K7" s="43">
        <f t="shared" si="1"/>
        <v>6772</v>
      </c>
      <c r="L7" s="10">
        <f t="shared" si="2"/>
        <v>67.72</v>
      </c>
      <c r="N7" s="20" t="s">
        <v>99</v>
      </c>
      <c r="O7" s="48" t="s">
        <v>100</v>
      </c>
      <c r="P7" s="13">
        <v>1.0</v>
      </c>
      <c r="Q7" s="14" t="s">
        <v>102</v>
      </c>
      <c r="R7" s="18">
        <v>67.72</v>
      </c>
      <c r="S7" s="44">
        <f t="shared" si="3"/>
        <v>67.72</v>
      </c>
      <c r="T7" s="10"/>
    </row>
    <row r="8">
      <c r="B8" s="36">
        <v>6.0</v>
      </c>
      <c r="C8" s="46">
        <v>1.0</v>
      </c>
      <c r="D8" s="37" t="s">
        <v>103</v>
      </c>
      <c r="E8" s="37" t="s">
        <v>104</v>
      </c>
      <c r="F8" s="37" t="s">
        <v>34</v>
      </c>
      <c r="G8" s="40" t="s">
        <v>105</v>
      </c>
      <c r="H8" s="36" t="s">
        <v>15</v>
      </c>
      <c r="I8" s="41" t="s">
        <v>106</v>
      </c>
      <c r="J8" s="42">
        <v>0.104</v>
      </c>
      <c r="K8" s="43">
        <f t="shared" si="1"/>
        <v>10.4</v>
      </c>
      <c r="L8" s="11">
        <f t="shared" si="2"/>
        <v>0.104</v>
      </c>
      <c r="N8" s="20" t="s">
        <v>103</v>
      </c>
      <c r="O8" s="20" t="s">
        <v>104</v>
      </c>
      <c r="P8" s="48">
        <v>1.0</v>
      </c>
      <c r="Q8" s="14" t="s">
        <v>106</v>
      </c>
      <c r="R8" s="15">
        <v>0.104</v>
      </c>
      <c r="S8" s="44">
        <f t="shared" si="3"/>
        <v>0.104</v>
      </c>
      <c r="T8" s="11"/>
    </row>
    <row r="9">
      <c r="B9" s="36">
        <v>7.0</v>
      </c>
      <c r="C9" s="38">
        <v>1.0</v>
      </c>
      <c r="D9" s="36" t="s">
        <v>32</v>
      </c>
      <c r="E9" s="37" t="s">
        <v>33</v>
      </c>
      <c r="F9" s="37" t="s">
        <v>107</v>
      </c>
      <c r="G9" s="49" t="s">
        <v>35</v>
      </c>
      <c r="H9" s="36" t="s">
        <v>15</v>
      </c>
      <c r="I9" s="50" t="s">
        <v>36</v>
      </c>
      <c r="J9" s="42">
        <v>0.133</v>
      </c>
      <c r="K9" s="43">
        <f t="shared" si="1"/>
        <v>13.3</v>
      </c>
      <c r="L9" s="11">
        <f t="shared" si="2"/>
        <v>0.133</v>
      </c>
      <c r="N9" s="12" t="s">
        <v>32</v>
      </c>
      <c r="O9" s="20" t="s">
        <v>33</v>
      </c>
      <c r="P9" s="13">
        <v>1.0</v>
      </c>
      <c r="Q9" s="22" t="s">
        <v>36</v>
      </c>
      <c r="R9" s="15">
        <v>0.133</v>
      </c>
      <c r="S9" s="44">
        <f t="shared" si="3"/>
        <v>0.133</v>
      </c>
      <c r="T9" s="11"/>
    </row>
    <row r="10">
      <c r="B10" s="36">
        <v>8.0</v>
      </c>
      <c r="C10" s="38">
        <v>1.0</v>
      </c>
      <c r="D10" s="36" t="s">
        <v>55</v>
      </c>
      <c r="E10" s="38" t="s">
        <v>56</v>
      </c>
      <c r="F10" s="38" t="s">
        <v>57</v>
      </c>
      <c r="G10" s="39" t="s">
        <v>14</v>
      </c>
      <c r="H10" s="36" t="s">
        <v>15</v>
      </c>
      <c r="I10" s="41" t="s">
        <v>58</v>
      </c>
      <c r="J10" s="45">
        <v>0.01</v>
      </c>
      <c r="K10" s="43">
        <f t="shared" si="1"/>
        <v>1</v>
      </c>
      <c r="L10" s="10">
        <f t="shared" si="2"/>
        <v>0.01</v>
      </c>
      <c r="N10" s="12" t="s">
        <v>55</v>
      </c>
      <c r="O10" s="13" t="s">
        <v>56</v>
      </c>
      <c r="P10" s="13">
        <v>1.0</v>
      </c>
      <c r="Q10" s="14" t="s">
        <v>58</v>
      </c>
      <c r="R10" s="18">
        <v>0.01</v>
      </c>
      <c r="S10" s="44">
        <f t="shared" si="3"/>
        <v>0.01</v>
      </c>
      <c r="T10" s="10"/>
    </row>
    <row r="11">
      <c r="B11" s="36">
        <v>9.0</v>
      </c>
      <c r="C11" s="38">
        <v>1.0</v>
      </c>
      <c r="D11" s="36" t="s">
        <v>55</v>
      </c>
      <c r="E11" s="38" t="s">
        <v>68</v>
      </c>
      <c r="F11" s="37" t="s">
        <v>108</v>
      </c>
      <c r="G11" s="39" t="s">
        <v>14</v>
      </c>
      <c r="H11" s="36" t="s">
        <v>15</v>
      </c>
      <c r="I11" s="41" t="s">
        <v>70</v>
      </c>
      <c r="J11" s="42">
        <v>0.008</v>
      </c>
      <c r="K11" s="43">
        <f t="shared" si="1"/>
        <v>0.8</v>
      </c>
      <c r="L11" s="11">
        <f t="shared" si="2"/>
        <v>0.008</v>
      </c>
      <c r="N11" s="12" t="s">
        <v>55</v>
      </c>
      <c r="O11" s="13" t="s">
        <v>68</v>
      </c>
      <c r="P11" s="13">
        <v>1.0</v>
      </c>
      <c r="Q11" s="14" t="s">
        <v>70</v>
      </c>
      <c r="R11" s="15">
        <v>0.008</v>
      </c>
      <c r="S11" s="44">
        <f t="shared" si="3"/>
        <v>0.008</v>
      </c>
      <c r="T11" s="11"/>
    </row>
    <row r="12">
      <c r="B12" s="36">
        <v>10.0</v>
      </c>
      <c r="C12" s="38">
        <v>2.0</v>
      </c>
      <c r="D12" s="37" t="s">
        <v>55</v>
      </c>
      <c r="E12" s="38" t="s">
        <v>109</v>
      </c>
      <c r="F12" s="37" t="s">
        <v>110</v>
      </c>
      <c r="G12" s="39" t="s">
        <v>14</v>
      </c>
      <c r="H12" s="36" t="s">
        <v>15</v>
      </c>
      <c r="I12" s="41" t="s">
        <v>111</v>
      </c>
      <c r="J12" s="42">
        <v>0.023</v>
      </c>
      <c r="K12" s="43">
        <f t="shared" si="1"/>
        <v>4.6</v>
      </c>
      <c r="L12" s="10">
        <f t="shared" si="2"/>
        <v>0.046</v>
      </c>
      <c r="N12" s="20" t="s">
        <v>55</v>
      </c>
      <c r="O12" s="13" t="s">
        <v>109</v>
      </c>
      <c r="P12" s="13">
        <v>2.0</v>
      </c>
      <c r="Q12" s="14" t="s">
        <v>111</v>
      </c>
      <c r="R12" s="15">
        <v>0.023</v>
      </c>
      <c r="S12" s="44">
        <f t="shared" si="3"/>
        <v>0.046</v>
      </c>
      <c r="T12" s="10"/>
    </row>
    <row r="13">
      <c r="B13" s="36">
        <v>11.0</v>
      </c>
      <c r="C13" s="38">
        <v>1.0</v>
      </c>
      <c r="D13" s="36" t="s">
        <v>86</v>
      </c>
      <c r="E13" s="37" t="s">
        <v>87</v>
      </c>
      <c r="F13" s="38" t="s">
        <v>88</v>
      </c>
      <c r="G13" s="39" t="s">
        <v>89</v>
      </c>
      <c r="H13" s="36" t="s">
        <v>15</v>
      </c>
      <c r="I13" s="41" t="s">
        <v>90</v>
      </c>
      <c r="J13" s="42">
        <v>0.543</v>
      </c>
      <c r="K13" s="43">
        <f t="shared" si="1"/>
        <v>54.3</v>
      </c>
      <c r="L13" s="11">
        <f t="shared" si="2"/>
        <v>0.543</v>
      </c>
      <c r="N13" s="12" t="s">
        <v>86</v>
      </c>
      <c r="O13" s="20" t="s">
        <v>87</v>
      </c>
      <c r="P13" s="13">
        <v>1.0</v>
      </c>
      <c r="Q13" s="14" t="s">
        <v>90</v>
      </c>
      <c r="R13" s="15">
        <v>0.543</v>
      </c>
      <c r="S13" s="44">
        <f t="shared" si="3"/>
        <v>0.543</v>
      </c>
      <c r="T13" s="11"/>
    </row>
    <row r="14">
      <c r="B14" s="36">
        <v>12.0</v>
      </c>
      <c r="C14" s="38">
        <v>1.0</v>
      </c>
      <c r="D14" s="36" t="s">
        <v>91</v>
      </c>
      <c r="E14" s="37" t="s">
        <v>92</v>
      </c>
      <c r="F14" s="38" t="s">
        <v>93</v>
      </c>
      <c r="G14" s="39" t="s">
        <v>94</v>
      </c>
      <c r="H14" s="36" t="s">
        <v>15</v>
      </c>
      <c r="I14" s="41" t="s">
        <v>95</v>
      </c>
      <c r="J14" s="45">
        <v>2.25</v>
      </c>
      <c r="K14" s="43">
        <f t="shared" si="1"/>
        <v>225</v>
      </c>
      <c r="L14" s="10">
        <f t="shared" si="2"/>
        <v>2.25</v>
      </c>
      <c r="N14" s="12" t="s">
        <v>91</v>
      </c>
      <c r="O14" s="20" t="s">
        <v>92</v>
      </c>
      <c r="P14" s="13">
        <v>1.0</v>
      </c>
      <c r="Q14" s="14" t="s">
        <v>95</v>
      </c>
      <c r="R14" s="18">
        <v>2.25</v>
      </c>
      <c r="S14" s="44">
        <f t="shared" si="3"/>
        <v>2.25</v>
      </c>
      <c r="T14" s="10"/>
    </row>
    <row r="15">
      <c r="B15" s="36"/>
      <c r="C15" s="38"/>
      <c r="D15" s="36"/>
      <c r="E15" s="37"/>
      <c r="F15" s="38"/>
      <c r="G15" s="39"/>
      <c r="H15" s="36"/>
      <c r="I15" s="51"/>
      <c r="J15" s="42"/>
      <c r="K15" s="43"/>
      <c r="L15" s="11"/>
      <c r="N15" s="20"/>
      <c r="O15" s="13"/>
      <c r="P15" s="29"/>
      <c r="Q15" s="12"/>
      <c r="R15" s="52"/>
      <c r="S15" s="15"/>
      <c r="T15" s="43"/>
      <c r="U15" s="11"/>
    </row>
    <row r="16">
      <c r="B16" s="36"/>
      <c r="C16" s="38"/>
      <c r="D16" s="36"/>
      <c r="E16" s="37"/>
      <c r="F16" s="38"/>
      <c r="G16" s="39"/>
      <c r="H16" s="36"/>
      <c r="I16" s="53"/>
      <c r="J16" s="45"/>
      <c r="K16" s="54" t="s">
        <v>96</v>
      </c>
      <c r="L16" s="55">
        <f>sum(L3:L14)</f>
        <v>71.4</v>
      </c>
      <c r="N16" s="20"/>
      <c r="O16" s="13"/>
      <c r="P16" s="29"/>
      <c r="Q16" s="12"/>
      <c r="R16" s="56" t="s">
        <v>96</v>
      </c>
      <c r="S16" s="57">
        <f t="shared" ref="S16:U16" si="4">sum(S3:S14)</f>
        <v>71.4</v>
      </c>
      <c r="T16" s="55">
        <f t="shared" si="4"/>
        <v>0</v>
      </c>
      <c r="U16" s="55">
        <f t="shared" si="4"/>
        <v>0</v>
      </c>
    </row>
    <row r="17">
      <c r="B17" s="36"/>
      <c r="C17" s="38"/>
      <c r="D17" s="36"/>
      <c r="E17" s="37"/>
      <c r="F17" s="38"/>
      <c r="G17" s="39"/>
      <c r="H17" s="36"/>
      <c r="I17" s="53"/>
      <c r="J17" s="42"/>
      <c r="K17" s="54" t="s">
        <v>97</v>
      </c>
      <c r="L17" s="55">
        <f>L16*100</f>
        <v>7140</v>
      </c>
    </row>
    <row r="23">
      <c r="G23" s="58"/>
    </row>
  </sheetData>
  <hyperlinks>
    <hyperlink r:id="rId1" ref="I3"/>
    <hyperlink r:id="rId2" ref="Q3"/>
    <hyperlink r:id="rId3" ref="I4"/>
    <hyperlink r:id="rId4" ref="Q4"/>
    <hyperlink r:id="rId5" ref="I5"/>
    <hyperlink r:id="rId6" ref="Q5"/>
    <hyperlink r:id="rId7" ref="I6"/>
    <hyperlink r:id="rId8" ref="Q6"/>
    <hyperlink r:id="rId9" ref="I7"/>
    <hyperlink r:id="rId10" ref="Q7"/>
    <hyperlink r:id="rId11" ref="I8"/>
    <hyperlink r:id="rId12" ref="Q8"/>
    <hyperlink r:id="rId13" ref="I9"/>
    <hyperlink r:id="rId14" ref="Q9"/>
    <hyperlink r:id="rId15" ref="I10"/>
    <hyperlink r:id="rId16" ref="Q10"/>
    <hyperlink r:id="rId17" ref="I11"/>
    <hyperlink r:id="rId18" ref="Q11"/>
    <hyperlink r:id="rId19" ref="I12"/>
    <hyperlink r:id="rId20" ref="Q12"/>
    <hyperlink r:id="rId21" ref="I13"/>
    <hyperlink r:id="rId22" ref="Q13"/>
    <hyperlink r:id="rId23" ref="I14"/>
    <hyperlink r:id="rId24" ref="Q14"/>
  </hyperlinks>
  <drawing r:id="rId25"/>
  <tableParts count="3">
    <tablePart r:id="rId29"/>
    <tablePart r:id="rId30"/>
    <tablePart r:id="rId3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63"/>
    <col customWidth="1" min="3" max="3" width="8.63"/>
    <col customWidth="1" min="4" max="4" width="15.63"/>
    <col customWidth="1" min="5" max="5" width="11.25"/>
    <col customWidth="1" min="6" max="6" width="55.5"/>
    <col customWidth="1" min="7" max="7" width="29.75"/>
    <col customWidth="1" min="8" max="8" width="8.38"/>
    <col customWidth="1" min="9" max="9" width="22.38"/>
    <col customWidth="1" min="10" max="10" width="26.38"/>
    <col customWidth="1" min="11" max="11" width="16.0"/>
    <col customWidth="1" min="12" max="12" width="9.5"/>
    <col customWidth="1" min="15" max="15" width="15.63"/>
    <col customWidth="1" min="16" max="16" width="11.25"/>
    <col customWidth="1" min="17" max="17" width="8.63"/>
    <col customWidth="1" min="18" max="18" width="22.38"/>
    <col customWidth="1" min="19" max="19" width="26.38"/>
    <col customWidth="1" min="20" max="20" width="16.0"/>
    <col customWidth="1" min="21" max="21" width="9.5"/>
  </cols>
  <sheetData>
    <row r="2">
      <c r="B2" s="59" t="s">
        <v>0</v>
      </c>
      <c r="C2" s="59" t="s">
        <v>1</v>
      </c>
      <c r="D2" s="59" t="s">
        <v>2</v>
      </c>
      <c r="E2" s="59" t="s">
        <v>3</v>
      </c>
      <c r="F2" s="59" t="s">
        <v>4</v>
      </c>
      <c r="G2" s="59" t="s">
        <v>5</v>
      </c>
      <c r="H2" s="59" t="s">
        <v>6</v>
      </c>
      <c r="I2" s="59" t="s">
        <v>7</v>
      </c>
      <c r="J2" s="59" t="s">
        <v>8</v>
      </c>
      <c r="K2" s="59" t="s">
        <v>9</v>
      </c>
      <c r="L2" s="1" t="s">
        <v>10</v>
      </c>
    </row>
    <row r="3">
      <c r="B3" s="47">
        <v>1.0</v>
      </c>
      <c r="C3" s="60">
        <v>4.0</v>
      </c>
      <c r="D3" s="47" t="s">
        <v>11</v>
      </c>
      <c r="E3" s="60" t="s">
        <v>17</v>
      </c>
      <c r="F3" s="60" t="s">
        <v>112</v>
      </c>
      <c r="G3" s="61" t="s">
        <v>14</v>
      </c>
      <c r="H3" s="62" t="s">
        <v>15</v>
      </c>
      <c r="I3" s="63" t="s">
        <v>19</v>
      </c>
      <c r="J3" s="64">
        <v>0.12</v>
      </c>
      <c r="K3" s="65">
        <f t="shared" ref="K3:K14" si="1">PRODUCT(100,L3)</f>
        <v>48</v>
      </c>
      <c r="L3" s="10">
        <f t="shared" ref="L3:L14" si="2">PRODUCT(C3,J3)</f>
        <v>0.48</v>
      </c>
    </row>
    <row r="4">
      <c r="B4" s="47">
        <v>2.0</v>
      </c>
      <c r="C4" s="60">
        <v>1.0</v>
      </c>
      <c r="D4" s="47" t="s">
        <v>27</v>
      </c>
      <c r="E4" s="60" t="s">
        <v>28</v>
      </c>
      <c r="F4" s="60" t="s">
        <v>25</v>
      </c>
      <c r="G4" s="61" t="s">
        <v>30</v>
      </c>
      <c r="H4" s="47" t="s">
        <v>15</v>
      </c>
      <c r="I4" s="63" t="s">
        <v>31</v>
      </c>
      <c r="J4" s="66">
        <v>0.031</v>
      </c>
      <c r="K4" s="65">
        <f t="shared" si="1"/>
        <v>3.1</v>
      </c>
      <c r="L4" s="11">
        <f t="shared" si="2"/>
        <v>0.031</v>
      </c>
    </row>
    <row r="5">
      <c r="B5" s="47">
        <v>3.0</v>
      </c>
      <c r="C5" s="60">
        <v>16.0</v>
      </c>
      <c r="D5" s="47" t="s">
        <v>23</v>
      </c>
      <c r="E5" s="62" t="s">
        <v>113</v>
      </c>
      <c r="F5" s="60" t="s">
        <v>114</v>
      </c>
      <c r="G5" s="61" t="s">
        <v>14</v>
      </c>
      <c r="H5" s="62" t="s">
        <v>15</v>
      </c>
      <c r="I5" s="63" t="s">
        <v>115</v>
      </c>
      <c r="J5" s="66">
        <v>0.151</v>
      </c>
      <c r="K5" s="65">
        <f t="shared" si="1"/>
        <v>241.6</v>
      </c>
      <c r="L5" s="11">
        <f t="shared" si="2"/>
        <v>2.416</v>
      </c>
    </row>
    <row r="6">
      <c r="B6" s="47">
        <v>4.0</v>
      </c>
      <c r="C6" s="60">
        <v>1.0</v>
      </c>
      <c r="D6" s="47" t="s">
        <v>32</v>
      </c>
      <c r="E6" s="62" t="s">
        <v>33</v>
      </c>
      <c r="F6" s="60" t="s">
        <v>34</v>
      </c>
      <c r="G6" s="49" t="s">
        <v>35</v>
      </c>
      <c r="H6" s="62" t="s">
        <v>15</v>
      </c>
      <c r="I6" s="50" t="s">
        <v>36</v>
      </c>
      <c r="J6" s="66">
        <v>0.133</v>
      </c>
      <c r="K6" s="65">
        <f t="shared" si="1"/>
        <v>13.3</v>
      </c>
      <c r="L6" s="11">
        <f t="shared" si="2"/>
        <v>0.133</v>
      </c>
    </row>
    <row r="7">
      <c r="B7" s="47">
        <v>5.0</v>
      </c>
      <c r="C7" s="60">
        <v>2.0</v>
      </c>
      <c r="D7" s="47" t="s">
        <v>103</v>
      </c>
      <c r="E7" s="60" t="s">
        <v>104</v>
      </c>
      <c r="F7" s="60" t="s">
        <v>116</v>
      </c>
      <c r="G7" s="62" t="s">
        <v>105</v>
      </c>
      <c r="H7" s="62" t="s">
        <v>15</v>
      </c>
      <c r="I7" s="63" t="s">
        <v>106</v>
      </c>
      <c r="J7" s="66">
        <v>0.104</v>
      </c>
      <c r="K7" s="65">
        <f t="shared" si="1"/>
        <v>20.8</v>
      </c>
      <c r="L7" s="11">
        <f t="shared" si="2"/>
        <v>0.208</v>
      </c>
    </row>
    <row r="8">
      <c r="B8" s="47">
        <v>6.0</v>
      </c>
      <c r="C8" s="60">
        <v>1.0</v>
      </c>
      <c r="D8" s="47" t="s">
        <v>46</v>
      </c>
      <c r="E8" s="67" t="s">
        <v>117</v>
      </c>
      <c r="F8" s="60" t="s">
        <v>118</v>
      </c>
      <c r="G8" s="47" t="s">
        <v>119</v>
      </c>
      <c r="H8" s="62" t="s">
        <v>15</v>
      </c>
      <c r="I8" s="63" t="s">
        <v>120</v>
      </c>
      <c r="J8" s="66">
        <v>0.453</v>
      </c>
      <c r="K8" s="65">
        <f t="shared" si="1"/>
        <v>45.3</v>
      </c>
      <c r="L8" s="11">
        <f t="shared" si="2"/>
        <v>0.453</v>
      </c>
    </row>
    <row r="9">
      <c r="B9" s="47">
        <v>7.0</v>
      </c>
      <c r="C9" s="60">
        <v>1.0</v>
      </c>
      <c r="D9" s="47" t="s">
        <v>55</v>
      </c>
      <c r="E9" s="60" t="s">
        <v>68</v>
      </c>
      <c r="F9" s="62" t="s">
        <v>57</v>
      </c>
      <c r="G9" s="61" t="s">
        <v>14</v>
      </c>
      <c r="H9" s="62" t="s">
        <v>15</v>
      </c>
      <c r="I9" s="63" t="s">
        <v>70</v>
      </c>
      <c r="J9" s="66">
        <v>0.008</v>
      </c>
      <c r="K9" s="65">
        <f t="shared" si="1"/>
        <v>0.8</v>
      </c>
      <c r="L9" s="11">
        <f t="shared" si="2"/>
        <v>0.008</v>
      </c>
    </row>
    <row r="10">
      <c r="B10" s="47">
        <v>8.0</v>
      </c>
      <c r="C10" s="60">
        <v>16.0</v>
      </c>
      <c r="D10" s="47" t="s">
        <v>55</v>
      </c>
      <c r="E10" s="60" t="s">
        <v>59</v>
      </c>
      <c r="F10" s="60" t="s">
        <v>121</v>
      </c>
      <c r="G10" s="61" t="s">
        <v>14</v>
      </c>
      <c r="H10" s="62" t="s">
        <v>15</v>
      </c>
      <c r="I10" s="63" t="s">
        <v>61</v>
      </c>
      <c r="J10" s="66">
        <v>0.009</v>
      </c>
      <c r="K10" s="65">
        <f t="shared" si="1"/>
        <v>14.4</v>
      </c>
      <c r="L10" s="11">
        <f t="shared" si="2"/>
        <v>0.144</v>
      </c>
    </row>
    <row r="11">
      <c r="B11" s="47">
        <v>9.0</v>
      </c>
      <c r="C11" s="60">
        <v>1.0</v>
      </c>
      <c r="D11" s="62" t="s">
        <v>55</v>
      </c>
      <c r="E11" s="60" t="s">
        <v>109</v>
      </c>
      <c r="F11" s="62" t="s">
        <v>122</v>
      </c>
      <c r="G11" s="61" t="s">
        <v>14</v>
      </c>
      <c r="H11" s="62" t="s">
        <v>15</v>
      </c>
      <c r="I11" s="63" t="s">
        <v>111</v>
      </c>
      <c r="J11" s="66">
        <v>0.023</v>
      </c>
      <c r="K11" s="65">
        <f t="shared" si="1"/>
        <v>2.3</v>
      </c>
      <c r="L11" s="11">
        <f t="shared" si="2"/>
        <v>0.023</v>
      </c>
      <c r="O11" s="3" t="s">
        <v>2</v>
      </c>
      <c r="P11" s="3" t="s">
        <v>3</v>
      </c>
      <c r="Q11" s="3" t="s">
        <v>1</v>
      </c>
      <c r="R11" s="3" t="s">
        <v>7</v>
      </c>
      <c r="S11" s="3" t="s">
        <v>8</v>
      </c>
      <c r="T11" s="1" t="s">
        <v>10</v>
      </c>
      <c r="U11" s="1" t="s">
        <v>10</v>
      </c>
    </row>
    <row r="12">
      <c r="B12" s="47">
        <v>10.0</v>
      </c>
      <c r="C12" s="60">
        <v>1.0</v>
      </c>
      <c r="D12" s="47" t="s">
        <v>123</v>
      </c>
      <c r="E12" s="60" t="s">
        <v>124</v>
      </c>
      <c r="F12" s="60" t="s">
        <v>88</v>
      </c>
      <c r="G12" s="61" t="s">
        <v>44</v>
      </c>
      <c r="H12" s="62" t="s">
        <v>15</v>
      </c>
      <c r="I12" s="63" t="s">
        <v>125</v>
      </c>
      <c r="J12" s="66">
        <v>0.549</v>
      </c>
      <c r="K12" s="65">
        <f t="shared" si="1"/>
        <v>54.9</v>
      </c>
      <c r="L12" s="10">
        <f t="shared" si="2"/>
        <v>0.549</v>
      </c>
      <c r="O12" s="12" t="s">
        <v>11</v>
      </c>
      <c r="P12" s="13" t="s">
        <v>17</v>
      </c>
      <c r="Q12" s="13">
        <v>4.0</v>
      </c>
      <c r="R12" s="14" t="s">
        <v>19</v>
      </c>
      <c r="S12" s="18">
        <v>0.12</v>
      </c>
      <c r="T12" s="10">
        <f t="shared" ref="T12:T23" si="3">product(Q12,S12)</f>
        <v>0.48</v>
      </c>
      <c r="U12" s="10">
        <f t="shared" ref="U12:U23" si="4">product(S12,Q12)</f>
        <v>0.48</v>
      </c>
    </row>
    <row r="13">
      <c r="B13" s="47">
        <v>11.0</v>
      </c>
      <c r="C13" s="60">
        <v>1.0</v>
      </c>
      <c r="D13" s="47" t="s">
        <v>123</v>
      </c>
      <c r="E13" s="60" t="s">
        <v>126</v>
      </c>
      <c r="F13" s="60" t="s">
        <v>93</v>
      </c>
      <c r="G13" s="61" t="s">
        <v>44</v>
      </c>
      <c r="H13" s="62" t="s">
        <v>15</v>
      </c>
      <c r="I13" s="68" t="s">
        <v>127</v>
      </c>
      <c r="J13" s="64">
        <v>0.394</v>
      </c>
      <c r="K13" s="65">
        <f t="shared" si="1"/>
        <v>39.4</v>
      </c>
      <c r="L13" s="11">
        <f t="shared" si="2"/>
        <v>0.394</v>
      </c>
      <c r="O13" s="12" t="s">
        <v>27</v>
      </c>
      <c r="P13" s="13" t="s">
        <v>28</v>
      </c>
      <c r="Q13" s="13">
        <v>1.0</v>
      </c>
      <c r="R13" s="14" t="s">
        <v>31</v>
      </c>
      <c r="S13" s="15">
        <v>0.031</v>
      </c>
      <c r="T13" s="10">
        <f t="shared" si="3"/>
        <v>0.031</v>
      </c>
      <c r="U13" s="10">
        <f t="shared" si="4"/>
        <v>0.031</v>
      </c>
    </row>
    <row r="14">
      <c r="B14" s="47">
        <v>12.0</v>
      </c>
      <c r="C14" s="60">
        <v>1.0</v>
      </c>
      <c r="D14" s="47" t="s">
        <v>91</v>
      </c>
      <c r="E14" s="62" t="s">
        <v>92</v>
      </c>
      <c r="F14" s="62" t="s">
        <v>128</v>
      </c>
      <c r="G14" s="61" t="s">
        <v>94</v>
      </c>
      <c r="H14" s="47" t="s">
        <v>15</v>
      </c>
      <c r="I14" s="63" t="s">
        <v>95</v>
      </c>
      <c r="J14" s="64">
        <v>2.25</v>
      </c>
      <c r="K14" s="65">
        <f t="shared" si="1"/>
        <v>225</v>
      </c>
      <c r="L14" s="10">
        <f t="shared" si="2"/>
        <v>2.25</v>
      </c>
      <c r="O14" s="12" t="s">
        <v>23</v>
      </c>
      <c r="P14" s="20" t="s">
        <v>113</v>
      </c>
      <c r="Q14" s="13">
        <v>16.0</v>
      </c>
      <c r="R14" s="14" t="s">
        <v>115</v>
      </c>
      <c r="S14" s="15">
        <v>0.151</v>
      </c>
      <c r="T14" s="10">
        <f t="shared" si="3"/>
        <v>2.416</v>
      </c>
      <c r="U14" s="10">
        <f t="shared" si="4"/>
        <v>2.416</v>
      </c>
    </row>
    <row r="15">
      <c r="B15" s="47"/>
      <c r="C15" s="60"/>
      <c r="D15" s="47"/>
      <c r="E15" s="60"/>
      <c r="F15" s="62"/>
      <c r="G15" s="61"/>
      <c r="H15" s="47"/>
      <c r="I15" s="69"/>
      <c r="J15" s="66"/>
      <c r="K15" s="65"/>
      <c r="L15" s="11"/>
      <c r="O15" s="12" t="s">
        <v>32</v>
      </c>
      <c r="P15" s="20" t="s">
        <v>33</v>
      </c>
      <c r="Q15" s="13">
        <v>1.0</v>
      </c>
      <c r="R15" s="22" t="s">
        <v>36</v>
      </c>
      <c r="S15" s="15">
        <v>0.133</v>
      </c>
      <c r="T15" s="10">
        <f t="shared" si="3"/>
        <v>0.133</v>
      </c>
      <c r="U15" s="10">
        <f t="shared" si="4"/>
        <v>0.133</v>
      </c>
    </row>
    <row r="16">
      <c r="B16" s="47"/>
      <c r="C16" s="60"/>
      <c r="D16" s="47"/>
      <c r="E16" s="60"/>
      <c r="F16" s="62"/>
      <c r="G16" s="61"/>
      <c r="H16" s="47"/>
      <c r="I16" s="69"/>
      <c r="J16" s="66"/>
      <c r="K16" s="70" t="s">
        <v>96</v>
      </c>
      <c r="L16" s="55">
        <f>sum(L3:L14)</f>
        <v>7.089</v>
      </c>
      <c r="O16" s="12" t="s">
        <v>103</v>
      </c>
      <c r="P16" s="13" t="s">
        <v>104</v>
      </c>
      <c r="Q16" s="13">
        <v>2.0</v>
      </c>
      <c r="R16" s="14" t="s">
        <v>106</v>
      </c>
      <c r="S16" s="15">
        <v>0.104</v>
      </c>
      <c r="T16" s="10">
        <f t="shared" si="3"/>
        <v>0.208</v>
      </c>
      <c r="U16" s="10">
        <f t="shared" si="4"/>
        <v>0.208</v>
      </c>
    </row>
    <row r="17">
      <c r="B17" s="47"/>
      <c r="C17" s="60"/>
      <c r="D17" s="47"/>
      <c r="E17" s="60"/>
      <c r="F17" s="62"/>
      <c r="G17" s="61"/>
      <c r="H17" s="47"/>
      <c r="I17" s="69"/>
      <c r="J17" s="66"/>
      <c r="K17" s="70" t="s">
        <v>97</v>
      </c>
      <c r="L17" s="71">
        <v>701.0</v>
      </c>
      <c r="O17" s="12" t="s">
        <v>46</v>
      </c>
      <c r="P17" s="48" t="s">
        <v>117</v>
      </c>
      <c r="Q17" s="13">
        <v>1.0</v>
      </c>
      <c r="R17" s="14" t="s">
        <v>120</v>
      </c>
      <c r="S17" s="15">
        <v>0.453</v>
      </c>
      <c r="T17" s="10">
        <f t="shared" si="3"/>
        <v>0.453</v>
      </c>
      <c r="U17" s="10">
        <f t="shared" si="4"/>
        <v>0.453</v>
      </c>
    </row>
    <row r="18">
      <c r="I18" s="72"/>
      <c r="O18" s="12" t="s">
        <v>55</v>
      </c>
      <c r="P18" s="13" t="s">
        <v>68</v>
      </c>
      <c r="Q18" s="13">
        <v>1.0</v>
      </c>
      <c r="R18" s="14" t="s">
        <v>70</v>
      </c>
      <c r="S18" s="15">
        <v>0.008</v>
      </c>
      <c r="T18" s="10">
        <f t="shared" si="3"/>
        <v>0.008</v>
      </c>
      <c r="U18" s="10">
        <f t="shared" si="4"/>
        <v>0.008</v>
      </c>
    </row>
    <row r="19">
      <c r="E19" s="59" t="s">
        <v>2</v>
      </c>
      <c r="F19" s="59" t="s">
        <v>3</v>
      </c>
      <c r="G19" s="59" t="s">
        <v>1</v>
      </c>
      <c r="H19" s="59" t="s">
        <v>8</v>
      </c>
      <c r="I19" s="59" t="s">
        <v>9</v>
      </c>
      <c r="J19" s="1" t="s">
        <v>10</v>
      </c>
      <c r="O19" s="12" t="s">
        <v>55</v>
      </c>
      <c r="P19" s="13" t="s">
        <v>59</v>
      </c>
      <c r="Q19" s="13">
        <v>16.0</v>
      </c>
      <c r="R19" s="14" t="s">
        <v>61</v>
      </c>
      <c r="S19" s="15">
        <v>0.009</v>
      </c>
      <c r="T19" s="10">
        <f t="shared" si="3"/>
        <v>0.144</v>
      </c>
      <c r="U19" s="10">
        <f t="shared" si="4"/>
        <v>0.144</v>
      </c>
    </row>
    <row r="20">
      <c r="E20" s="47" t="s">
        <v>11</v>
      </c>
      <c r="F20" s="60" t="s">
        <v>17</v>
      </c>
      <c r="G20" s="60">
        <v>4.0</v>
      </c>
      <c r="H20" s="64">
        <v>0.12</v>
      </c>
      <c r="I20" s="65">
        <f t="shared" ref="I20:I31" si="5">PRODUCT(100,J20)</f>
        <v>12</v>
      </c>
      <c r="J20" s="10">
        <f t="shared" ref="J20:J31" si="6">PRODUCT(A20,H20)</f>
        <v>0.12</v>
      </c>
      <c r="O20" s="20" t="s">
        <v>55</v>
      </c>
      <c r="P20" s="13" t="s">
        <v>109</v>
      </c>
      <c r="Q20" s="13">
        <v>1.0</v>
      </c>
      <c r="R20" s="14" t="s">
        <v>111</v>
      </c>
      <c r="S20" s="15">
        <v>0.023</v>
      </c>
      <c r="T20" s="10">
        <f t="shared" si="3"/>
        <v>0.023</v>
      </c>
      <c r="U20" s="10">
        <f t="shared" si="4"/>
        <v>0.023</v>
      </c>
    </row>
    <row r="21">
      <c r="E21" s="47" t="s">
        <v>27</v>
      </c>
      <c r="F21" s="60" t="s">
        <v>28</v>
      </c>
      <c r="G21" s="60">
        <v>1.0</v>
      </c>
      <c r="H21" s="66">
        <v>0.031</v>
      </c>
      <c r="I21" s="65">
        <f t="shared" si="5"/>
        <v>3.1</v>
      </c>
      <c r="J21" s="11">
        <f t="shared" si="6"/>
        <v>0.031</v>
      </c>
      <c r="O21" s="12" t="s">
        <v>123</v>
      </c>
      <c r="P21" s="13" t="s">
        <v>124</v>
      </c>
      <c r="Q21" s="13">
        <v>1.0</v>
      </c>
      <c r="R21" s="14" t="s">
        <v>125</v>
      </c>
      <c r="S21" s="15">
        <v>0.549</v>
      </c>
      <c r="T21" s="10">
        <f t="shared" si="3"/>
        <v>0.549</v>
      </c>
      <c r="U21" s="10">
        <f t="shared" si="4"/>
        <v>0.549</v>
      </c>
    </row>
    <row r="22">
      <c r="E22" s="47" t="s">
        <v>23</v>
      </c>
      <c r="F22" s="62" t="s">
        <v>113</v>
      </c>
      <c r="G22" s="60">
        <v>16.0</v>
      </c>
      <c r="H22" s="66">
        <v>0.151</v>
      </c>
      <c r="I22" s="65">
        <f t="shared" si="5"/>
        <v>15.1</v>
      </c>
      <c r="J22" s="11">
        <f t="shared" si="6"/>
        <v>0.151</v>
      </c>
      <c r="O22" s="12" t="s">
        <v>123</v>
      </c>
      <c r="P22" s="13" t="s">
        <v>126</v>
      </c>
      <c r="Q22" s="13">
        <v>1.0</v>
      </c>
      <c r="R22" s="26" t="s">
        <v>127</v>
      </c>
      <c r="S22" s="18">
        <v>0.394</v>
      </c>
      <c r="T22" s="10">
        <f t="shared" si="3"/>
        <v>0.394</v>
      </c>
      <c r="U22" s="10">
        <f t="shared" si="4"/>
        <v>0.394</v>
      </c>
    </row>
    <row r="23">
      <c r="E23" s="47" t="s">
        <v>32</v>
      </c>
      <c r="F23" s="62" t="s">
        <v>33</v>
      </c>
      <c r="G23" s="60">
        <v>1.0</v>
      </c>
      <c r="H23" s="66">
        <v>0.133</v>
      </c>
      <c r="I23" s="65">
        <f t="shared" si="5"/>
        <v>13.3</v>
      </c>
      <c r="J23" s="11">
        <f t="shared" si="6"/>
        <v>0.133</v>
      </c>
      <c r="O23" s="12" t="s">
        <v>91</v>
      </c>
      <c r="P23" s="20" t="s">
        <v>92</v>
      </c>
      <c r="Q23" s="13">
        <v>1.0</v>
      </c>
      <c r="R23" s="14" t="s">
        <v>95</v>
      </c>
      <c r="S23" s="18">
        <v>2.25</v>
      </c>
      <c r="T23" s="10">
        <f t="shared" si="3"/>
        <v>2.25</v>
      </c>
      <c r="U23" s="10">
        <f t="shared" si="4"/>
        <v>2.25</v>
      </c>
    </row>
    <row r="24">
      <c r="E24" s="47" t="s">
        <v>103</v>
      </c>
      <c r="F24" s="60" t="s">
        <v>104</v>
      </c>
      <c r="G24" s="60">
        <v>2.0</v>
      </c>
      <c r="H24" s="66">
        <v>0.104</v>
      </c>
      <c r="I24" s="65">
        <f t="shared" si="5"/>
        <v>10.4</v>
      </c>
      <c r="J24" s="11">
        <f t="shared" si="6"/>
        <v>0.104</v>
      </c>
      <c r="O24" s="12"/>
      <c r="P24" s="13"/>
      <c r="Q24" s="12"/>
      <c r="R24" s="12"/>
      <c r="S24" s="13"/>
      <c r="T24" s="20"/>
      <c r="U24" s="29"/>
      <c r="V24" s="47"/>
      <c r="W24" s="69"/>
      <c r="X24" s="66"/>
      <c r="Y24" s="65"/>
      <c r="Z24" s="11"/>
    </row>
    <row r="25">
      <c r="E25" s="47" t="s">
        <v>46</v>
      </c>
      <c r="F25" s="67" t="s">
        <v>117</v>
      </c>
      <c r="G25" s="60">
        <v>1.0</v>
      </c>
      <c r="H25" s="66">
        <v>0.453</v>
      </c>
      <c r="I25" s="65">
        <f t="shared" si="5"/>
        <v>45.3</v>
      </c>
      <c r="J25" s="11">
        <f t="shared" si="6"/>
        <v>0.453</v>
      </c>
      <c r="O25" s="12"/>
      <c r="P25" s="13"/>
      <c r="Q25" s="12"/>
      <c r="R25" s="12"/>
      <c r="S25" s="73" t="s">
        <v>96</v>
      </c>
      <c r="T25" s="55">
        <f t="shared" ref="T25:U25" si="7">sum(T12:T23)</f>
        <v>7.089</v>
      </c>
      <c r="U25" s="55">
        <f t="shared" si="7"/>
        <v>7.089</v>
      </c>
      <c r="V25" s="47"/>
      <c r="W25" s="69"/>
      <c r="X25" s="66"/>
      <c r="Y25" s="70" t="s">
        <v>96</v>
      </c>
      <c r="Z25" s="55">
        <f>sum(Z12:Z23)</f>
        <v>0</v>
      </c>
    </row>
    <row r="26">
      <c r="E26" s="47" t="s">
        <v>55</v>
      </c>
      <c r="F26" s="60" t="s">
        <v>68</v>
      </c>
      <c r="G26" s="60">
        <v>1.0</v>
      </c>
      <c r="H26" s="66">
        <v>0.008</v>
      </c>
      <c r="I26" s="65">
        <f t="shared" si="5"/>
        <v>0.8</v>
      </c>
      <c r="J26" s="11">
        <f t="shared" si="6"/>
        <v>0.008</v>
      </c>
      <c r="O26" s="12"/>
      <c r="P26" s="13"/>
      <c r="Q26" s="12"/>
      <c r="R26" s="12"/>
      <c r="S26" s="13"/>
      <c r="T26" s="73"/>
      <c r="U26" s="71"/>
      <c r="V26" s="47"/>
      <c r="W26" s="69"/>
      <c r="X26" s="66"/>
      <c r="Y26" s="70" t="s">
        <v>97</v>
      </c>
      <c r="Z26" s="71">
        <v>701.0</v>
      </c>
    </row>
    <row r="27">
      <c r="E27" s="47" t="s">
        <v>55</v>
      </c>
      <c r="F27" s="60" t="s">
        <v>59</v>
      </c>
      <c r="G27" s="60">
        <v>16.0</v>
      </c>
      <c r="H27" s="66">
        <v>0.009</v>
      </c>
      <c r="I27" s="65">
        <f t="shared" si="5"/>
        <v>0.9</v>
      </c>
      <c r="J27" s="11">
        <f t="shared" si="6"/>
        <v>0.009</v>
      </c>
    </row>
    <row r="28">
      <c r="E28" s="62" t="s">
        <v>55</v>
      </c>
      <c r="F28" s="60" t="s">
        <v>109</v>
      </c>
      <c r="G28" s="60">
        <v>1.0</v>
      </c>
      <c r="H28" s="66">
        <v>0.023</v>
      </c>
      <c r="I28" s="65">
        <f t="shared" si="5"/>
        <v>2.3</v>
      </c>
      <c r="J28" s="11">
        <f t="shared" si="6"/>
        <v>0.023</v>
      </c>
    </row>
    <row r="29">
      <c r="E29" s="47" t="s">
        <v>123</v>
      </c>
      <c r="F29" s="60" t="s">
        <v>124</v>
      </c>
      <c r="G29" s="60">
        <v>1.0</v>
      </c>
      <c r="H29" s="66">
        <v>0.549</v>
      </c>
      <c r="I29" s="65">
        <f t="shared" si="5"/>
        <v>54.9</v>
      </c>
      <c r="J29" s="10">
        <f t="shared" si="6"/>
        <v>0.549</v>
      </c>
    </row>
    <row r="30">
      <c r="E30" s="47" t="s">
        <v>123</v>
      </c>
      <c r="F30" s="60" t="s">
        <v>126</v>
      </c>
      <c r="G30" s="60">
        <v>1.0</v>
      </c>
      <c r="H30" s="64">
        <v>0.394</v>
      </c>
      <c r="I30" s="65">
        <f t="shared" si="5"/>
        <v>39.4</v>
      </c>
      <c r="J30" s="11">
        <f t="shared" si="6"/>
        <v>0.394</v>
      </c>
    </row>
    <row r="31">
      <c r="E31" s="47" t="s">
        <v>91</v>
      </c>
      <c r="F31" s="62" t="s">
        <v>92</v>
      </c>
      <c r="G31" s="60">
        <v>1.0</v>
      </c>
      <c r="H31" s="64">
        <v>2.25</v>
      </c>
      <c r="I31" s="65">
        <f t="shared" si="5"/>
        <v>225</v>
      </c>
      <c r="J31" s="10">
        <f t="shared" si="6"/>
        <v>2.25</v>
      </c>
    </row>
  </sheetData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1"/>
    <hyperlink r:id="rId10" ref="I12"/>
    <hyperlink r:id="rId11" ref="R12"/>
    <hyperlink r:id="rId12" ref="I13"/>
    <hyperlink r:id="rId13" ref="R13"/>
    <hyperlink r:id="rId14" ref="I14"/>
    <hyperlink r:id="rId15" ref="R14"/>
    <hyperlink r:id="rId16" ref="R15"/>
    <hyperlink r:id="rId17" ref="R16"/>
    <hyperlink r:id="rId18" ref="R17"/>
    <hyperlink r:id="rId19" ref="R18"/>
    <hyperlink r:id="rId20" ref="R19"/>
    <hyperlink r:id="rId21" ref="R20"/>
    <hyperlink r:id="rId22" ref="R21"/>
    <hyperlink r:id="rId23" ref="R22"/>
    <hyperlink r:id="rId24" ref="R23"/>
  </hyperlinks>
  <drawing r:id="rId25"/>
  <tableParts count="5">
    <tablePart r:id="rId31"/>
    <tablePart r:id="rId32"/>
    <tablePart r:id="rId33"/>
    <tablePart r:id="rId34"/>
    <tablePart r:id="rId35"/>
  </tableParts>
</worksheet>
</file>