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batutin/Dropbox/SR_web/"/>
    </mc:Choice>
  </mc:AlternateContent>
  <bookViews>
    <workbookView xWindow="6620" yWindow="2040" windowWidth="28160" windowHeight="16880" tabRatio="500"/>
  </bookViews>
  <sheets>
    <sheet name="Sheet1" sheetId="1" r:id="rId1"/>
    <sheet name="Sheet2" sheetId="2" state="hidden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K3" i="1"/>
  <c r="J3" i="1"/>
  <c r="I3" i="1"/>
  <c r="H3" i="1"/>
  <c r="S4" i="1"/>
  <c r="R4" i="1"/>
  <c r="S5" i="1"/>
  <c r="R5" i="1"/>
  <c r="T5" i="1"/>
  <c r="T4" i="1"/>
  <c r="M3" i="2"/>
  <c r="N3" i="2"/>
  <c r="O5" i="1"/>
  <c r="O4" i="1"/>
  <c r="O3" i="1"/>
  <c r="O3" i="2"/>
  <c r="G3" i="1"/>
  <c r="G4" i="1"/>
  <c r="G5" i="1"/>
  <c r="F3" i="1"/>
  <c r="F4" i="1"/>
  <c r="F5" i="1"/>
</calcChain>
</file>

<file path=xl/sharedStrings.xml><?xml version="1.0" encoding="utf-8"?>
<sst xmlns="http://schemas.openxmlformats.org/spreadsheetml/2006/main" count="25" uniqueCount="22">
  <si>
    <t>Standart Deviation</t>
  </si>
  <si>
    <t>Mean</t>
  </si>
  <si>
    <t>Total Best Case</t>
  </si>
  <si>
    <t>Total Nominal</t>
  </si>
  <si>
    <t>#</t>
  </si>
  <si>
    <t>Wrok Item Name</t>
  </si>
  <si>
    <t>Total Standart Deviation</t>
  </si>
  <si>
    <t>Total Mean</t>
  </si>
  <si>
    <t>User Login</t>
  </si>
  <si>
    <t>Purchase History</t>
  </si>
  <si>
    <t>Purchase Commodity</t>
  </si>
  <si>
    <t>shape a</t>
  </si>
  <si>
    <t>shape b</t>
  </si>
  <si>
    <t>skew</t>
  </si>
  <si>
    <t>Chance of Success</t>
  </si>
  <si>
    <t>Best Case (AWD)</t>
  </si>
  <si>
    <t>Nominal (AWD)</t>
  </si>
  <si>
    <t>Worst Case (AWD)</t>
  </si>
  <si>
    <t>Probabilistic Estimation Value (AWD)</t>
  </si>
  <si>
    <t>Estimation Range Value (AWD)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</si>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</sst>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2" borderId="1" xfId="0" applyFont="1" applyFill="1" applyBorder="1"/>
    <xf numFmtId="9" fontId="0" fillId="0" borderId="1" xfId="0" applyNumberFormat="1" applyBorder="1"/>
    <xf numFmtId="0" fontId="4" fillId="0" borderId="1" xfId="0" applyFont="1" applyBorder="1" applyAlignment="1">
      <alignment horizontal="center"/>
    </xf>
    <xf numFmtId="0" fontId="0" fillId="0" borderId="0" xfId="0" applyBorder="1"/>
    <xf numFmtId="2" fontId="0" fillId="0" borderId="1" xfId="0" applyNumberForma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tabSelected="1" showRuler="0" workbookViewId="0">
      <selection activeCell="H14" sqref="H14"/>
    </sheetView>
  </sheetViews>
  <sheetFormatPr baseColWidth="10" defaultRowHeight="16" x14ac:dyDescent="0.2"/>
  <cols>
    <col min="1" max="1" width="2.1640625" bestFit="1" customWidth="1"/>
    <col min="2" max="2" width="18.33203125" bestFit="1" customWidth="1"/>
    <col min="3" max="3" width="15" bestFit="1" customWidth="1"/>
    <col min="4" max="4" width="14.1640625" bestFit="1" customWidth="1"/>
    <col min="5" max="5" width="16.5" bestFit="1" customWidth="1"/>
    <col min="6" max="6" width="16.6640625" bestFit="1" customWidth="1"/>
    <col min="7" max="7" width="5.83203125" bestFit="1" customWidth="1"/>
    <col min="8" max="8" width="13.6640625" bestFit="1" customWidth="1"/>
    <col min="9" max="9" width="12.83203125" bestFit="1" customWidth="1"/>
    <col min="10" max="10" width="13.6640625" bestFit="1" customWidth="1"/>
    <col min="11" max="11" width="21.33203125" bestFit="1" customWidth="1"/>
    <col min="12" max="12" width="10.6640625" bestFit="1" customWidth="1"/>
    <col min="14" max="14" width="15.83203125" bestFit="1" customWidth="1"/>
    <col min="15" max="15" width="31" bestFit="1" customWidth="1"/>
    <col min="17" max="17" width="20.33203125" bestFit="1" customWidth="1"/>
    <col min="18" max="18" width="12.1640625" bestFit="1" customWidth="1"/>
    <col min="20" max="20" width="11.83203125" bestFit="1" customWidth="1"/>
  </cols>
  <sheetData>
    <row r="2" spans="1:20" x14ac:dyDescent="0.2">
      <c r="A2" s="2" t="s">
        <v>4</v>
      </c>
      <c r="B2" s="2" t="s">
        <v>5</v>
      </c>
      <c r="C2" s="2" t="s">
        <v>15</v>
      </c>
      <c r="D2" s="2" t="s">
        <v>16</v>
      </c>
      <c r="E2" s="2" t="s">
        <v>17</v>
      </c>
      <c r="F2" s="2" t="s">
        <v>0</v>
      </c>
      <c r="G2" s="2" t="s">
        <v>1</v>
      </c>
      <c r="H2" s="3" t="s">
        <v>2</v>
      </c>
      <c r="I2" s="3" t="s">
        <v>3</v>
      </c>
      <c r="J2" s="3" t="s">
        <v>2</v>
      </c>
      <c r="K2" s="3" t="s">
        <v>6</v>
      </c>
      <c r="L2" s="3" t="s">
        <v>7</v>
      </c>
      <c r="N2" s="4" t="s">
        <v>14</v>
      </c>
      <c r="O2" s="4" t="s">
        <v>18</v>
      </c>
      <c r="Q2" s="1"/>
      <c r="R2" s="6" t="s">
        <v>19</v>
      </c>
      <c r="S2" s="6"/>
      <c r="T2" s="6"/>
    </row>
    <row r="3" spans="1:20" x14ac:dyDescent="0.2">
      <c r="A3" s="1">
        <v>1</v>
      </c>
      <c r="B3" s="1" t="s">
        <v>8</v>
      </c>
      <c r="C3" s="8">
        <v>10</v>
      </c>
      <c r="D3" s="8">
        <v>30</v>
      </c>
      <c r="E3" s="8">
        <v>100</v>
      </c>
      <c r="F3" s="8">
        <f>(E3-C3)/6</f>
        <v>15</v>
      </c>
      <c r="G3" s="8">
        <f>(C3+4*D3+E3)/6</f>
        <v>38.333333333333336</v>
      </c>
      <c r="H3" s="8">
        <f>SUM(C3:C36)</f>
        <v>27</v>
      </c>
      <c r="I3" s="8">
        <f>SUM(D3:D36)</f>
        <v>80</v>
      </c>
      <c r="J3" s="8">
        <f>SUM(E3:E36)</f>
        <v>270</v>
      </c>
      <c r="K3" s="8">
        <f>SQRT(SUM(F3:F36)*SUM(F3:F36))</f>
        <v>40.5</v>
      </c>
      <c r="L3" s="8">
        <f>SUM(G3:G36)</f>
        <v>102.83333333333333</v>
      </c>
      <c r="N3" s="5">
        <v>0.95</v>
      </c>
      <c r="O3" s="8">
        <f>BETAINV(N3,Sheet2!M3,Sheet2!N3,$H$3,$J$3)</f>
        <v>176.97931361231699</v>
      </c>
      <c r="Q3" s="1" t="s">
        <v>14</v>
      </c>
      <c r="R3" s="1" t="s">
        <v>20</v>
      </c>
      <c r="S3" s="1" t="s">
        <v>1</v>
      </c>
      <c r="T3" s="1" t="s">
        <v>21</v>
      </c>
    </row>
    <row r="4" spans="1:20" x14ac:dyDescent="0.2">
      <c r="A4" s="1">
        <v>2</v>
      </c>
      <c r="B4" s="1" t="s">
        <v>10</v>
      </c>
      <c r="C4" s="8">
        <v>15</v>
      </c>
      <c r="D4" s="8">
        <v>40</v>
      </c>
      <c r="E4" s="8">
        <v>150</v>
      </c>
      <c r="F4" s="8">
        <f t="shared" ref="F4:F6" si="0">(E4-C4)/6</f>
        <v>22.5</v>
      </c>
      <c r="G4" s="8">
        <f t="shared" ref="G4:G6" si="1">(C4+4*D4+E4)/6</f>
        <v>54.166666666666664</v>
      </c>
      <c r="N4" s="5">
        <v>0.7</v>
      </c>
      <c r="O4" s="8">
        <f>BETAINV(N4,Sheet2!$M$3,Sheet2!$N$3,$H$3,$J$3)</f>
        <v>122.44806120677499</v>
      </c>
      <c r="Q4" s="5">
        <v>0.95</v>
      </c>
      <c r="R4" s="8">
        <f>S4-1*$K$3</f>
        <v>62.333333333333329</v>
      </c>
      <c r="S4" s="8">
        <f>$L$3</f>
        <v>102.83333333333333</v>
      </c>
      <c r="T4" s="8">
        <f>S4+2*$K$3</f>
        <v>183.83333333333331</v>
      </c>
    </row>
    <row r="5" spans="1:20" x14ac:dyDescent="0.2">
      <c r="A5" s="1">
        <v>3</v>
      </c>
      <c r="B5" s="1" t="s">
        <v>9</v>
      </c>
      <c r="C5" s="8">
        <v>2</v>
      </c>
      <c r="D5" s="8">
        <v>10</v>
      </c>
      <c r="E5" s="8">
        <v>20</v>
      </c>
      <c r="F5" s="8">
        <f t="shared" si="0"/>
        <v>3</v>
      </c>
      <c r="G5" s="8">
        <f t="shared" si="1"/>
        <v>10.333333333333334</v>
      </c>
      <c r="N5" s="5">
        <v>0.5</v>
      </c>
      <c r="O5" s="8">
        <f>BETAINV(N5,Sheet2!$M$3,Sheet2!$N$3,$H$3,$J$3)</f>
        <v>98.096634698276517</v>
      </c>
      <c r="Q5" s="5">
        <v>0.68</v>
      </c>
      <c r="R5" s="8">
        <f>S5-2*$K$3</f>
        <v>21.833333333333329</v>
      </c>
      <c r="S5" s="8">
        <f>$L$3</f>
        <v>102.83333333333333</v>
      </c>
      <c r="T5" s="8">
        <f>S5+1*$K$3</f>
        <v>143.33333333333331</v>
      </c>
    </row>
    <row r="6" spans="1:20" x14ac:dyDescent="0.2">
      <c r="A6" s="7"/>
      <c r="B6" s="7"/>
      <c r="C6" s="7"/>
      <c r="D6" s="7"/>
      <c r="E6" s="7"/>
      <c r="F6" s="7"/>
      <c r="G6" s="7"/>
    </row>
  </sheetData>
  <mergeCells count="1">
    <mergeCell ref="R2:T2"/>
  </mergeCells>
  <conditionalFormatting sqref="N3:N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O3"/>
  <sheetViews>
    <sheetView showRuler="0" workbookViewId="0">
      <selection activeCell="M7" sqref="M7"/>
    </sheetView>
  </sheetViews>
  <sheetFormatPr baseColWidth="10" defaultRowHeight="16" x14ac:dyDescent="0.2"/>
  <sheetData>
    <row r="2" spans="13:15" x14ac:dyDescent="0.2">
      <c r="M2" t="s">
        <v>11</v>
      </c>
      <c r="N2" t="s">
        <v>12</v>
      </c>
      <c r="O2" t="s">
        <v>13</v>
      </c>
    </row>
    <row r="3" spans="13:15" x14ac:dyDescent="0.2">
      <c r="M3">
        <f>((Sheet1!L3-Sheet1!H3)/(Sheet1!J3-Sheet1!H3))*(((Sheet1!L3-Sheet1!H3)*(Sheet1!J3-Sheet1!L3))/(POWER(Sheet1!K3,2))-1)</f>
        <v>2.0997973341569969</v>
      </c>
      <c r="N3">
        <f>(Sheet1!J3-Sheet1!L3)/(Sheet1!L3-Sheet1!H3)*M3</f>
        <v>4.6287840135372935</v>
      </c>
      <c r="O3">
        <f>(2*(N3-M3)/(M3+N3+2))*SQRT(((M3+N3+1)/(M3*N3)))</f>
        <v>0.51672635978068127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2017-07-05T09:24:28Z</dcterms:created>
  <dcterms:modified xsi:type="dcterms:W3CDTF">2017-07-05T09:59:09Z</dcterms:modified>
</cp:coreProperties>
</file>