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alferman/Documents/"/>
    </mc:Choice>
  </mc:AlternateContent>
  <bookViews>
    <workbookView xWindow="120" yWindow="460" windowWidth="25600" windowHeight="14240" tabRatio="500"/>
  </bookViews>
  <sheets>
    <sheet name="Problem 3.b" sheetId="1" r:id="rId1"/>
    <sheet name="Problem 6.b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2" i="2"/>
  <c r="F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3" i="2"/>
  <c r="C6" i="1"/>
  <c r="B6" i="1"/>
  <c r="C5" i="1"/>
  <c r="B5" i="1"/>
  <c r="C4" i="1"/>
  <c r="B4" i="1"/>
  <c r="C3" i="1"/>
  <c r="B3" i="1"/>
  <c r="B2" i="1"/>
  <c r="C2" i="1"/>
  <c r="E3" i="1"/>
  <c r="E4" i="1"/>
  <c r="E5" i="1"/>
  <c r="E6" i="1"/>
  <c r="E2" i="1"/>
  <c r="D3" i="1"/>
  <c r="D4" i="1"/>
  <c r="D5" i="1"/>
  <c r="D6" i="1"/>
  <c r="D2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<sst xmlns="http://schemas.openxmlformats.org/spreadsheetml/2006/main" count="11" uniqueCount="10">
  <si>
    <t>h value</t>
  </si>
  <si>
    <t>Exact Value</t>
  </si>
  <si>
    <t>Absolute Error</t>
  </si>
  <si>
    <t>Numerical Evaluation</t>
  </si>
  <si>
    <t>Calculated Truncation Error</t>
  </si>
  <si>
    <t>Index</t>
  </si>
  <si>
    <t>x value</t>
  </si>
  <si>
    <t>Function Value</t>
  </si>
  <si>
    <t>Second Derivative Estimate</t>
  </si>
  <si>
    <t>Second Derivative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</si>
</sst>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'Problem 3.b'!$A$2:$A$6</c:f>
              <c:numCache>
                <c:formatCode>General</c:formatCode>
                <c:ptCount val="5"/>
                <c:pt idx="0">
                  <c:v>1.0E-5</c:v>
                </c:pt>
                <c:pt idx="1">
                  <c:v>0.0001</c:v>
                </c:pt>
                <c:pt idx="2">
                  <c:v>0.001</c:v>
                </c:pt>
                <c:pt idx="3">
                  <c:v>0.01</c:v>
                </c:pt>
                <c:pt idx="4">
                  <c:v>0.1</c:v>
                </c:pt>
              </c:numCache>
            </c:numRef>
          </c:xVal>
          <c:yVal>
            <c:numRef>
              <c:f>'Problem 3.b'!$G$2:$G$6</c:f>
              <c:numCache>
                <c:formatCode>General</c:formatCode>
                <c:ptCount val="5"/>
                <c:pt idx="0">
                  <c:v>0.283662121569605</c:v>
                </c:pt>
                <c:pt idx="1">
                  <c:v>0.283662184019651</c:v>
                </c:pt>
                <c:pt idx="2">
                  <c:v>0.283662090899694</c:v>
                </c:pt>
                <c:pt idx="3">
                  <c:v>0.283652730182909</c:v>
                </c:pt>
                <c:pt idx="4">
                  <c:v>0.282717904665725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05520"/>
        <c:axId val="893670944"/>
      </c:scatterChart>
      <c:valAx>
        <c:axId val="89370552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Spacing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70944"/>
        <c:crosses val="autoZero"/>
        <c:crossBetween val="midCat"/>
      </c:valAx>
      <c:valAx>
        <c:axId val="8936709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0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6.b'!$B$2:$B$34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</c:numCache>
            </c:numRef>
          </c:xVal>
          <c:yVal>
            <c:numRef>
              <c:f>'Problem 6.b'!$C$2:$C$34</c:f>
              <c:numCache>
                <c:formatCode>General</c:formatCode>
                <c:ptCount val="33"/>
                <c:pt idx="0">
                  <c:v>0.275637355816999</c:v>
                </c:pt>
                <c:pt idx="1">
                  <c:v>0.274588618184932</c:v>
                </c:pt>
                <c:pt idx="2">
                  <c:v>0.271440449865074</c:v>
                </c:pt>
                <c:pt idx="3">
                  <c:v>0.266187059530378</c:v>
                </c:pt>
                <c:pt idx="4">
                  <c:v>0.258819045102521</c:v>
                </c:pt>
                <c:pt idx="5">
                  <c:v>0.249323770050712</c:v>
                </c:pt>
                <c:pt idx="6">
                  <c:v>0.237685892326173</c:v>
                </c:pt>
                <c:pt idx="7">
                  <c:v>0.223888047858498</c:v>
                </c:pt>
                <c:pt idx="8">
                  <c:v>0.207911690817759</c:v>
                </c:pt>
                <c:pt idx="9">
                  <c:v>0.189738092917336</c:v>
                </c:pt>
                <c:pt idx="10">
                  <c:v>0.169349503849025</c:v>
                </c:pt>
                <c:pt idx="11">
                  <c:v>0.146730474455362</c:v>
                </c:pt>
                <c:pt idx="12">
                  <c:v>0.121869343405147</c:v>
                </c:pt>
                <c:pt idx="13">
                  <c:v>0.0947598868976111</c:v>
                </c:pt>
                <c:pt idx="14">
                  <c:v>0.065403129230143</c:v>
                </c:pt>
                <c:pt idx="15">
                  <c:v>0.0338093098771849</c:v>
                </c:pt>
                <c:pt idx="16">
                  <c:v>0.0</c:v>
                </c:pt>
                <c:pt idx="17">
                  <c:v>-0.0359896420004984</c:v>
                </c:pt>
                <c:pt idx="18">
                  <c:v>-0.0741084901953992</c:v>
                </c:pt>
                <c:pt idx="19">
                  <c:v>-0.114286964966846</c:v>
                </c:pt>
                <c:pt idx="20">
                  <c:v>-0.156434465040231</c:v>
                </c:pt>
                <c:pt idx="21">
                  <c:v>-0.20043674762242</c:v>
                </c:pt>
                <c:pt idx="22">
                  <c:v>-0.246153293028993</c:v>
                </c:pt>
                <c:pt idx="23">
                  <c:v>-0.293414697232857</c:v>
                </c:pt>
                <c:pt idx="24">
                  <c:v>-0.342020143325669</c:v>
                </c:pt>
                <c:pt idx="25">
                  <c:v>-0.391735010851956</c:v>
                </c:pt>
                <c:pt idx="26">
                  <c:v>-0.442288690219001</c:v>
                </c:pt>
                <c:pt idx="27">
                  <c:v>-0.493372677729761</c:v>
                </c:pt>
                <c:pt idx="28">
                  <c:v>-0.544639035015027</c:v>
                </c:pt>
                <c:pt idx="29">
                  <c:v>-0.595699304492433</c:v>
                </c:pt>
                <c:pt idx="30">
                  <c:v>-0.646123979642964</c:v>
                </c:pt>
                <c:pt idx="31">
                  <c:v>-0.695442635009612</c:v>
                </c:pt>
                <c:pt idx="32">
                  <c:v>-0.743144825477394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22912"/>
        <c:axId val="898373680"/>
      </c:scatterChart>
      <c:valAx>
        <c:axId val="9045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73680"/>
        <c:crosses val="autoZero"/>
        <c:crossBetween val="midCat"/>
      </c:valAx>
      <c:valAx>
        <c:axId val="8983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6.b'!$B$2:$B$34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</c:numCache>
            </c:numRef>
          </c:xVal>
          <c:yVal>
            <c:numRef>
              <c:f>'Problem 6.b'!$E$2:$E$34</c:f>
              <c:numCache>
                <c:formatCode>General</c:formatCode>
                <c:ptCount val="33"/>
                <c:pt idx="0">
                  <c:v>-1.922523391876638</c:v>
                </c:pt>
                <c:pt idx="1">
                  <c:v>-1.854476440819691</c:v>
                </c:pt>
                <c:pt idx="2">
                  <c:v>-1.65347002304222</c:v>
                </c:pt>
                <c:pt idx="3">
                  <c:v>-1.328921899416923</c:v>
                </c:pt>
                <c:pt idx="4">
                  <c:v>-0.896575472168054</c:v>
                </c:pt>
                <c:pt idx="5">
                  <c:v>-0.378566810252242</c:v>
                </c:pt>
                <c:pt idx="6">
                  <c:v>0.196488891309035</c:v>
                </c:pt>
                <c:pt idx="7">
                  <c:v>0.793398849138515</c:v>
                </c:pt>
                <c:pt idx="8">
                  <c:v>1.370291851616538</c:v>
                </c:pt>
                <c:pt idx="9">
                  <c:v>1.878526902161469</c:v>
                </c:pt>
                <c:pt idx="10">
                  <c:v>2.262625478109459</c:v>
                </c:pt>
                <c:pt idx="11">
                  <c:v>2.460243832345131</c:v>
                </c:pt>
                <c:pt idx="12">
                  <c:v>2.402204059302665</c:v>
                </c:pt>
                <c:pt idx="13">
                  <c:v>2.012604906170301</c:v>
                </c:pt>
                <c:pt idx="14">
                  <c:v>1.209035485799803</c:v>
                </c:pt>
                <c:pt idx="15">
                  <c:v>-0.0970829231352195</c:v>
                </c:pt>
                <c:pt idx="16">
                  <c:v>-2.0</c:v>
                </c:pt>
                <c:pt idx="17">
                  <c:v>-4.598955960511891</c:v>
                </c:pt>
                <c:pt idx="18">
                  <c:v>-7.99728807602631</c:v>
                </c:pt>
                <c:pt idx="19">
                  <c:v>-12.30129414629678</c:v>
                </c:pt>
                <c:pt idx="20">
                  <c:v>-17.61882318521336</c:v>
                </c:pt>
                <c:pt idx="21">
                  <c:v>-24.05756471531612</c:v>
                </c:pt>
                <c:pt idx="22">
                  <c:v>-31.72301027592167</c:v>
                </c:pt>
                <c:pt idx="23">
                  <c:v>-40.7160642270688</c:v>
                </c:pt>
                <c:pt idx="24">
                  <c:v>-51.13028588046812</c:v>
                </c:pt>
                <c:pt idx="25">
                  <c:v>-63.0487516142873</c:v>
                </c:pt>
                <c:pt idx="26">
                  <c:v>-76.54053413007659</c:v>
                </c:pt>
                <c:pt idx="27">
                  <c:v>-91.65680657114068</c:v>
                </c:pt>
                <c:pt idx="28">
                  <c:v>-108.4265919988361</c:v>
                </c:pt>
                <c:pt idx="29">
                  <c:v>-126.8521938324954</c:v>
                </c:pt>
                <c:pt idx="30">
                  <c:v>-146.904360359232</c:v>
                </c:pt>
                <c:pt idx="31">
                  <c:v>-168.5172562966186</c:v>
                </c:pt>
                <c:pt idx="32">
                  <c:v>-191.5833365349307</c:v>
                </c:pt>
              </c:numCache>
            </c:numRef>
          </c:yVal>
          <c:smooth val="0"/>
        </c:ser>
        <c:ser>
          <c:idx val="1"/>
          <c:order val="1"/>
          <c:tx>
            <c:v>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6.b'!$B$2:$B$34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</c:numCache>
            </c:numRef>
          </c:xVal>
          <c:yVal>
            <c:numRef>
              <c:f>'Problem 6.b'!$D$2:$D$34</c:f>
              <c:numCache>
                <c:formatCode>General</c:formatCode>
                <c:ptCount val="33"/>
                <c:pt idx="0">
                  <c:v>-0.00209943068779128</c:v>
                </c:pt>
                <c:pt idx="1">
                  <c:v>-0.00314914603168681</c:v>
                </c:pt>
                <c:pt idx="2">
                  <c:v>-0.00315783302225764</c:v>
                </c:pt>
                <c:pt idx="3">
                  <c:v>-0.00317193613974087</c:v>
                </c:pt>
                <c:pt idx="4">
                  <c:v>-0.00319089093592806</c:v>
                </c:pt>
                <c:pt idx="5">
                  <c:v>-0.00321390400909416</c:v>
                </c:pt>
                <c:pt idx="6">
                  <c:v>-0.00323995011470424</c:v>
                </c:pt>
                <c:pt idx="7">
                  <c:v>-0.00326776885959656</c:v>
                </c:pt>
                <c:pt idx="8">
                  <c:v>-0.00329586128952591</c:v>
                </c:pt>
                <c:pt idx="9">
                  <c:v>-0.00332248675183305</c:v>
                </c:pt>
                <c:pt idx="10">
                  <c:v>-0.00334566048802665</c:v>
                </c:pt>
                <c:pt idx="11">
                  <c:v>-0.00336315248482716</c:v>
                </c:pt>
                <c:pt idx="12">
                  <c:v>-0.00337248818598312</c:v>
                </c:pt>
                <c:pt idx="13">
                  <c:v>-0.00337095173989754</c:v>
                </c:pt>
                <c:pt idx="14">
                  <c:v>-0.00335559252823517</c:v>
                </c:pt>
                <c:pt idx="15">
                  <c:v>-0.00332323578634006</c:v>
                </c:pt>
                <c:pt idx="16">
                  <c:v>-0.00327049818497025</c:v>
                </c:pt>
                <c:pt idx="17">
                  <c:v>-0.00319380929160372</c:v>
                </c:pt>
                <c:pt idx="18">
                  <c:v>-0.00308943986481943</c:v>
                </c:pt>
                <c:pt idx="19">
                  <c:v>-0.00295353795290601</c:v>
                </c:pt>
                <c:pt idx="20">
                  <c:v>-0.00278217376320772</c:v>
                </c:pt>
                <c:pt idx="21">
                  <c:v>-0.00257139423657438</c:v>
                </c:pt>
                <c:pt idx="22">
                  <c:v>-0.00231728819593668</c:v>
                </c:pt>
                <c:pt idx="23">
                  <c:v>-0.00201606283342248</c:v>
                </c:pt>
                <c:pt idx="24">
                  <c:v>-0.00166413215021283</c:v>
                </c:pt>
                <c:pt idx="25">
                  <c:v>-0.00125821776113721</c:v>
                </c:pt>
                <c:pt idx="26">
                  <c:v>-0.000795462215571918</c:v>
                </c:pt>
                <c:pt idx="27">
                  <c:v>-0.000273554661758823</c:v>
                </c:pt>
                <c:pt idx="28">
                  <c:v>0.000309131711789368</c:v>
                </c:pt>
                <c:pt idx="29">
                  <c:v>0.000953391490313704</c:v>
                </c:pt>
                <c:pt idx="30">
                  <c:v>0.0016590296758241</c:v>
                </c:pt>
                <c:pt idx="31">
                  <c:v>0.00242469734829753</c:v>
                </c:pt>
                <c:pt idx="32">
                  <c:v>0.00161646489886524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901728"/>
        <c:axId val="924667392"/>
      </c:scatterChart>
      <c:valAx>
        <c:axId val="8239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67392"/>
        <c:crosses val="autoZero"/>
        <c:crossBetween val="midCat"/>
      </c:valAx>
      <c:valAx>
        <c:axId val="9246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  <a:r>
                  <a:rPr lang="en-US" baseline="0"/>
                  <a:t> Derivative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6.b'!$B$2:$B$34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</c:numCache>
            </c:numRef>
          </c:xVal>
          <c:yVal>
            <c:numRef>
              <c:f>'Problem 6.b'!$F$2:$F$34</c:f>
              <c:numCache>
                <c:formatCode>General</c:formatCode>
                <c:ptCount val="33"/>
                <c:pt idx="0">
                  <c:v>1.920423961188846</c:v>
                </c:pt>
                <c:pt idx="1">
                  <c:v>1.851327294788004</c:v>
                </c:pt>
                <c:pt idx="2">
                  <c:v>1.650312190019963</c:v>
                </c:pt>
                <c:pt idx="3">
                  <c:v>1.325749963277182</c:v>
                </c:pt>
                <c:pt idx="4">
                  <c:v>0.893384581232126</c:v>
                </c:pt>
                <c:pt idx="5">
                  <c:v>0.375352906243148</c:v>
                </c:pt>
                <c:pt idx="6">
                  <c:v>0.199728841423739</c:v>
                </c:pt>
                <c:pt idx="7">
                  <c:v>0.796666617998112</c:v>
                </c:pt>
                <c:pt idx="8">
                  <c:v>1.373587712906064</c:v>
                </c:pt>
                <c:pt idx="9">
                  <c:v>1.881849388913302</c:v>
                </c:pt>
                <c:pt idx="10">
                  <c:v>2.265971138597485</c:v>
                </c:pt>
                <c:pt idx="11">
                  <c:v>2.463606984829958</c:v>
                </c:pt>
                <c:pt idx="12">
                  <c:v>2.405576547488648</c:v>
                </c:pt>
                <c:pt idx="13">
                  <c:v>2.015975857910198</c:v>
                </c:pt>
                <c:pt idx="14">
                  <c:v>1.212391078328038</c:v>
                </c:pt>
                <c:pt idx="15">
                  <c:v>0.0937596873488794</c:v>
                </c:pt>
                <c:pt idx="16">
                  <c:v>1.99672950181503</c:v>
                </c:pt>
                <c:pt idx="17">
                  <c:v>4.595762151220286</c:v>
                </c:pt>
                <c:pt idx="18">
                  <c:v>7.99419863616149</c:v>
                </c:pt>
                <c:pt idx="19">
                  <c:v>12.29834060834387</c:v>
                </c:pt>
                <c:pt idx="20">
                  <c:v>17.61604101145015</c:v>
                </c:pt>
                <c:pt idx="21">
                  <c:v>24.05499332107954</c:v>
                </c:pt>
                <c:pt idx="22">
                  <c:v>31.72069298772573</c:v>
                </c:pt>
                <c:pt idx="23">
                  <c:v>40.71404816423537</c:v>
                </c:pt>
                <c:pt idx="24">
                  <c:v>51.1286217483179</c:v>
                </c:pt>
                <c:pt idx="25">
                  <c:v>63.04749339652616</c:v>
                </c:pt>
                <c:pt idx="26">
                  <c:v>76.53973866786102</c:v>
                </c:pt>
                <c:pt idx="27">
                  <c:v>91.65653301647892</c:v>
                </c:pt>
                <c:pt idx="28">
                  <c:v>108.4269011305479</c:v>
                </c:pt>
                <c:pt idx="29">
                  <c:v>126.8531472239857</c:v>
                </c:pt>
                <c:pt idx="30">
                  <c:v>146.9060193889077</c:v>
                </c:pt>
                <c:pt idx="31">
                  <c:v>168.5196809939669</c:v>
                </c:pt>
                <c:pt idx="32">
                  <c:v>191.5849529998295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88832"/>
        <c:axId val="931046912"/>
      </c:scatterChart>
      <c:valAx>
        <c:axId val="8406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46912"/>
        <c:crosses val="autoZero"/>
        <c:crossBetween val="midCat"/>
      </c:valAx>
      <c:valAx>
        <c:axId val="931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9</xdr:row>
      <xdr:rowOff>57150</xdr:rowOff>
    </xdr:from>
    <xdr:to>
      <xdr:col>7</xdr:col>
      <xdr:colOff>482600</xdr:colOff>
      <xdr:row>28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0</xdr:row>
      <xdr:rowOff>196850</xdr:rowOff>
    </xdr:from>
    <xdr:to>
      <xdr:col>12</xdr:col>
      <xdr:colOff>406400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196850</xdr:rowOff>
    </xdr:from>
    <xdr:to>
      <xdr:col>13</xdr:col>
      <xdr:colOff>558800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34</xdr:row>
      <xdr:rowOff>196850</xdr:rowOff>
    </xdr:from>
    <xdr:to>
      <xdr:col>13</xdr:col>
      <xdr:colOff>190500</xdr:colOff>
      <xdr:row>49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showRuler="0" workbookViewId="0">
      <selection activeCell="B2" sqref="B2:B6"/>
    </sheetView>
  </sheetViews>
  <sheetFormatPr baseColWidth="10" defaultRowHeight="16" x14ac:dyDescent="0.2"/>
  <cols>
    <col min="2" max="2" width="18.5" bestFit="1" customWidth="1"/>
    <col min="4" max="4" width="12.83203125" bestFit="1" customWidth="1"/>
    <col min="5" max="5" width="23.5" bestFit="1" customWidth="1"/>
    <col min="7" max="7" width="11.1640625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7" x14ac:dyDescent="0.2">
      <c r="A2">
        <f>10^-5</f>
        <v>1.0000000000000001E-5</v>
      </c>
      <c r="B2">
        <f>(COS(5+2*A2)-2*COS(5)+COS(5-2*A2))/(4*(A2^2))</f>
        <v>-0.28366212156960552</v>
      </c>
      <c r="C2">
        <f>-25*COS(5)</f>
        <v>-7.0915546365806561</v>
      </c>
      <c r="D2">
        <f>B2-C2</f>
        <v>6.8078925150110505</v>
      </c>
      <c r="E2">
        <f>(-1/3)*(A2^2)*(125*SIN(5))</f>
        <v>3.9955178110964104E-9</v>
      </c>
      <c r="G2">
        <f>-B2</f>
        <v>0.28366212156960552</v>
      </c>
    </row>
    <row r="3" spans="1:7" x14ac:dyDescent="0.2">
      <c r="A3">
        <f>10^-4</f>
        <v>1E-4</v>
      </c>
      <c r="B3">
        <f t="shared" ref="B3:B6" si="0">(COS(5+2*A3)-2*COS(5)+COS(5-2*A3))/(4*(A3^2))</f>
        <v>-0.28366218401965071</v>
      </c>
      <c r="C3">
        <f t="shared" ref="C3:C6" si="1">-25*COS(5)</f>
        <v>-7.0915546365806561</v>
      </c>
      <c r="D3">
        <f t="shared" ref="D3:D6" si="2">B3-C3</f>
        <v>6.8078924525610054</v>
      </c>
      <c r="E3">
        <f t="shared" ref="E3:E6" si="3">(-1/3)*(A3^2)*(125*SIN(5))</f>
        <v>3.9955178110964106E-7</v>
      </c>
      <c r="G3">
        <f t="shared" ref="G3:G6" si="4">-B3</f>
        <v>0.28366218401965071</v>
      </c>
    </row>
    <row r="4" spans="1:7" x14ac:dyDescent="0.2">
      <c r="A4">
        <f>10^-3</f>
        <v>1E-3</v>
      </c>
      <c r="B4">
        <f t="shared" si="0"/>
        <v>-0.28366209089969452</v>
      </c>
      <c r="C4">
        <f t="shared" si="1"/>
        <v>-7.0915546365806561</v>
      </c>
      <c r="D4">
        <f t="shared" si="2"/>
        <v>6.8078925456809616</v>
      </c>
      <c r="E4">
        <f t="shared" si="3"/>
        <v>3.9955178110964101E-5</v>
      </c>
      <c r="G4">
        <f t="shared" si="4"/>
        <v>0.28366209089969452</v>
      </c>
    </row>
    <row r="5" spans="1:7" x14ac:dyDescent="0.2">
      <c r="A5">
        <f>10^-2</f>
        <v>0.01</v>
      </c>
      <c r="B5">
        <f t="shared" si="0"/>
        <v>-0.28365273018290948</v>
      </c>
      <c r="C5">
        <f t="shared" si="1"/>
        <v>-7.0915546365806561</v>
      </c>
      <c r="D5">
        <f t="shared" si="2"/>
        <v>6.8079019063977464</v>
      </c>
      <c r="E5">
        <f t="shared" si="3"/>
        <v>3.9955178110964102E-3</v>
      </c>
      <c r="G5">
        <f t="shared" si="4"/>
        <v>0.28365273018290948</v>
      </c>
    </row>
    <row r="6" spans="1:7" x14ac:dyDescent="0.2">
      <c r="A6">
        <f>10^-1</f>
        <v>0.1</v>
      </c>
      <c r="B6">
        <f t="shared" si="0"/>
        <v>-0.28271790466572461</v>
      </c>
      <c r="C6">
        <f t="shared" si="1"/>
        <v>-7.0915546365806561</v>
      </c>
      <c r="D6">
        <f t="shared" si="2"/>
        <v>6.8088367319149317</v>
      </c>
      <c r="E6">
        <f t="shared" si="3"/>
        <v>0.39955178110964112</v>
      </c>
      <c r="G6">
        <f t="shared" si="4"/>
        <v>0.28271790466572461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Ruler="0" workbookViewId="0">
      <selection activeCell="D2" sqref="D2"/>
    </sheetView>
  </sheetViews>
  <sheetFormatPr baseColWidth="10" defaultRowHeight="16" x14ac:dyDescent="0.2"/>
  <cols>
    <col min="1" max="1" width="5.5" bestFit="1" customWidth="1"/>
    <col min="2" max="2" width="6.83203125" bestFit="1" customWidth="1"/>
    <col min="3" max="3" width="13.1640625" bestFit="1" customWidth="1"/>
    <col min="4" max="5" width="15.83203125" bestFit="1" customWidth="1"/>
  </cols>
  <sheetData>
    <row r="1" spans="1:6" s="1" customFormat="1" ht="32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</v>
      </c>
    </row>
    <row r="2" spans="1:6" x14ac:dyDescent="0.2">
      <c r="A2">
        <v>0</v>
      </c>
      <c r="B2">
        <f>A2/4</f>
        <v>0</v>
      </c>
      <c r="C2">
        <f>SIN(RADIANS((4-B2)*(4+B2)))</f>
        <v>0.27563735581699916</v>
      </c>
      <c r="D2">
        <f>C2-2*C3+C4</f>
        <v>-2.0994306877912816E-3</v>
      </c>
      <c r="E2">
        <f>(4*B2^2)*SIN(RADIANS(16-B2^2))-2*COS(RADIANS(16-B2^2))</f>
        <v>-1.9225233918766378</v>
      </c>
      <c r="F2">
        <f>ABS(E2-D2)</f>
        <v>1.9204239611888465</v>
      </c>
    </row>
    <row r="3" spans="1:6" x14ac:dyDescent="0.2">
      <c r="A3">
        <v>1</v>
      </c>
      <c r="B3">
        <f>A3/4</f>
        <v>0.25</v>
      </c>
      <c r="C3">
        <f t="shared" ref="C3:C34" si="0">SIN(RADIANS((4-B3)*(4+B3)))</f>
        <v>0.27458861818493235</v>
      </c>
      <c r="D3">
        <f>3*C4/2-3*C3+3*C2/2</f>
        <v>-3.1491460316868114E-3</v>
      </c>
      <c r="E3">
        <f t="shared" ref="E3:E34" si="1">(4*B3^2)*SIN(RADIANS(16-B3^2))-2*COS(RADIANS(16-B3^2))</f>
        <v>-1.8544764408196908</v>
      </c>
      <c r="F3">
        <f t="shared" ref="F3:F34" si="2">ABS(E3-D3)</f>
        <v>1.851327294788004</v>
      </c>
    </row>
    <row r="4" spans="1:6" x14ac:dyDescent="0.2">
      <c r="A4">
        <v>2</v>
      </c>
      <c r="B4">
        <f t="shared" ref="B4:B34" si="3">A4/4</f>
        <v>0.5</v>
      </c>
      <c r="C4">
        <f t="shared" si="0"/>
        <v>0.27144044986507426</v>
      </c>
      <c r="D4">
        <f t="shared" ref="D4:D33" si="4">3*C5/2-3*C4+3*C3/2</f>
        <v>-3.157833022257639E-3</v>
      </c>
      <c r="E4">
        <f t="shared" si="1"/>
        <v>-1.6534700230422203</v>
      </c>
      <c r="F4">
        <f t="shared" si="2"/>
        <v>1.6503121900199627</v>
      </c>
    </row>
    <row r="5" spans="1:6" x14ac:dyDescent="0.2">
      <c r="A5">
        <v>3</v>
      </c>
      <c r="B5">
        <f t="shared" si="3"/>
        <v>0.75</v>
      </c>
      <c r="C5">
        <f t="shared" si="0"/>
        <v>0.2661870595303778</v>
      </c>
      <c r="D5">
        <f t="shared" si="4"/>
        <v>-3.1719361397408719E-3</v>
      </c>
      <c r="E5">
        <f t="shared" si="1"/>
        <v>-1.328921899416923</v>
      </c>
      <c r="F5">
        <f t="shared" si="2"/>
        <v>1.3257499632771821</v>
      </c>
    </row>
    <row r="6" spans="1:6" x14ac:dyDescent="0.2">
      <c r="A6">
        <v>4</v>
      </c>
      <c r="B6">
        <f t="shared" si="3"/>
        <v>1</v>
      </c>
      <c r="C6">
        <f t="shared" si="0"/>
        <v>0.25881904510252074</v>
      </c>
      <c r="D6">
        <f t="shared" si="4"/>
        <v>-3.1908909359280591E-3</v>
      </c>
      <c r="E6">
        <f t="shared" si="1"/>
        <v>-0.89657547216805367</v>
      </c>
      <c r="F6">
        <f t="shared" si="2"/>
        <v>0.89338458123212561</v>
      </c>
    </row>
    <row r="7" spans="1:6" x14ac:dyDescent="0.2">
      <c r="A7">
        <v>5</v>
      </c>
      <c r="B7">
        <f t="shared" si="3"/>
        <v>1.25</v>
      </c>
      <c r="C7">
        <f t="shared" si="0"/>
        <v>0.24932377005071163</v>
      </c>
      <c r="D7">
        <f t="shared" si="4"/>
        <v>-3.2139040090941595E-3</v>
      </c>
      <c r="E7">
        <f t="shared" si="1"/>
        <v>-0.37856681025224237</v>
      </c>
      <c r="F7">
        <f t="shared" si="2"/>
        <v>0.37535290624314821</v>
      </c>
    </row>
    <row r="8" spans="1:6" x14ac:dyDescent="0.2">
      <c r="A8">
        <v>6</v>
      </c>
      <c r="B8">
        <f t="shared" si="3"/>
        <v>1.5</v>
      </c>
      <c r="C8">
        <f t="shared" si="0"/>
        <v>0.2376858923261731</v>
      </c>
      <c r="D8">
        <f t="shared" si="4"/>
        <v>-3.2399501147042375E-3</v>
      </c>
      <c r="E8">
        <f t="shared" si="1"/>
        <v>0.1964888913090348</v>
      </c>
      <c r="F8">
        <f t="shared" si="2"/>
        <v>0.19972884142373903</v>
      </c>
    </row>
    <row r="9" spans="1:6" x14ac:dyDescent="0.2">
      <c r="A9">
        <v>7</v>
      </c>
      <c r="B9">
        <f t="shared" si="3"/>
        <v>1.75</v>
      </c>
      <c r="C9">
        <f t="shared" si="0"/>
        <v>0.22388804785849839</v>
      </c>
      <c r="D9">
        <f t="shared" si="4"/>
        <v>-3.2677688595965648E-3</v>
      </c>
      <c r="E9">
        <f t="shared" si="1"/>
        <v>0.79339884913851533</v>
      </c>
      <c r="F9">
        <f t="shared" si="2"/>
        <v>0.79666661799811189</v>
      </c>
    </row>
    <row r="10" spans="1:6" x14ac:dyDescent="0.2">
      <c r="A10">
        <v>8</v>
      </c>
      <c r="B10">
        <f t="shared" si="3"/>
        <v>2</v>
      </c>
      <c r="C10">
        <f t="shared" si="0"/>
        <v>0.20791169081775934</v>
      </c>
      <c r="D10">
        <f t="shared" si="4"/>
        <v>-3.2958612895259143E-3</v>
      </c>
      <c r="E10">
        <f t="shared" si="1"/>
        <v>1.3702918516165381</v>
      </c>
      <c r="F10">
        <f t="shared" si="2"/>
        <v>1.3735877129060641</v>
      </c>
    </row>
    <row r="11" spans="1:6" x14ac:dyDescent="0.2">
      <c r="A11">
        <v>9</v>
      </c>
      <c r="B11">
        <f t="shared" si="3"/>
        <v>2.25</v>
      </c>
      <c r="C11">
        <f t="shared" si="0"/>
        <v>0.18973809291733629</v>
      </c>
      <c r="D11">
        <f t="shared" si="4"/>
        <v>-3.3224867518330536E-3</v>
      </c>
      <c r="E11">
        <f t="shared" si="1"/>
        <v>1.8785269021614694</v>
      </c>
      <c r="F11">
        <f t="shared" si="2"/>
        <v>1.8818493889133026</v>
      </c>
    </row>
    <row r="12" spans="1:6" x14ac:dyDescent="0.2">
      <c r="A12">
        <v>10</v>
      </c>
      <c r="B12">
        <f t="shared" si="3"/>
        <v>2.5</v>
      </c>
      <c r="C12">
        <f t="shared" si="0"/>
        <v>0.16934950384902459</v>
      </c>
      <c r="D12">
        <f t="shared" si="4"/>
        <v>-3.3456604880266472E-3</v>
      </c>
      <c r="E12">
        <f t="shared" si="1"/>
        <v>2.2626254781094586</v>
      </c>
      <c r="F12">
        <f t="shared" si="2"/>
        <v>2.265971138597485</v>
      </c>
    </row>
    <row r="13" spans="1:6" x14ac:dyDescent="0.2">
      <c r="A13">
        <v>11</v>
      </c>
      <c r="B13">
        <f t="shared" si="3"/>
        <v>2.75</v>
      </c>
      <c r="C13">
        <f t="shared" si="0"/>
        <v>0.14673047445536175</v>
      </c>
      <c r="D13">
        <f t="shared" si="4"/>
        <v>-3.3631524848271588E-3</v>
      </c>
      <c r="E13">
        <f t="shared" si="1"/>
        <v>2.4602438323451308</v>
      </c>
      <c r="F13">
        <f t="shared" si="2"/>
        <v>2.463606984829958</v>
      </c>
    </row>
    <row r="14" spans="1:6" x14ac:dyDescent="0.2">
      <c r="A14">
        <v>12</v>
      </c>
      <c r="B14">
        <f t="shared" si="3"/>
        <v>3</v>
      </c>
      <c r="C14">
        <f t="shared" si="0"/>
        <v>0.12186934340514748</v>
      </c>
      <c r="D14">
        <f t="shared" si="4"/>
        <v>-3.3724881859831246E-3</v>
      </c>
      <c r="E14">
        <f t="shared" si="1"/>
        <v>2.4022040593026652</v>
      </c>
      <c r="F14">
        <f t="shared" si="2"/>
        <v>2.4055765474886481</v>
      </c>
    </row>
    <row r="15" spans="1:6" x14ac:dyDescent="0.2">
      <c r="A15">
        <v>13</v>
      </c>
      <c r="B15">
        <f t="shared" si="3"/>
        <v>3.25</v>
      </c>
      <c r="C15">
        <f t="shared" si="0"/>
        <v>9.4759886897611112E-2</v>
      </c>
      <c r="D15">
        <f t="shared" si="4"/>
        <v>-3.370951739897543E-3</v>
      </c>
      <c r="E15">
        <f t="shared" si="1"/>
        <v>2.0126049061703006</v>
      </c>
      <c r="F15">
        <f t="shared" si="2"/>
        <v>2.0159758579101981</v>
      </c>
    </row>
    <row r="16" spans="1:6" x14ac:dyDescent="0.2">
      <c r="A16">
        <v>14</v>
      </c>
      <c r="B16">
        <f t="shared" si="3"/>
        <v>3.5</v>
      </c>
      <c r="C16">
        <f t="shared" si="0"/>
        <v>6.5403129230143062E-2</v>
      </c>
      <c r="D16">
        <f t="shared" si="4"/>
        <v>-3.3555925282351684E-3</v>
      </c>
      <c r="E16">
        <f t="shared" si="1"/>
        <v>1.2090354857998031</v>
      </c>
      <c r="F16">
        <f t="shared" si="2"/>
        <v>1.2123910783280383</v>
      </c>
    </row>
    <row r="17" spans="1:6" x14ac:dyDescent="0.2">
      <c r="A17">
        <v>15</v>
      </c>
      <c r="B17">
        <f t="shared" si="3"/>
        <v>3.75</v>
      </c>
      <c r="C17">
        <f t="shared" si="0"/>
        <v>3.3809309877184883E-2</v>
      </c>
      <c r="D17">
        <f t="shared" si="4"/>
        <v>-3.3232357863400563E-3</v>
      </c>
      <c r="E17">
        <f t="shared" si="1"/>
        <v>-9.708292313521949E-2</v>
      </c>
      <c r="F17">
        <f t="shared" si="2"/>
        <v>9.3759687348879434E-2</v>
      </c>
    </row>
    <row r="18" spans="1:6" x14ac:dyDescent="0.2">
      <c r="A18">
        <v>16</v>
      </c>
      <c r="B18">
        <f t="shared" si="3"/>
        <v>4</v>
      </c>
      <c r="C18">
        <f t="shared" si="0"/>
        <v>0</v>
      </c>
      <c r="D18">
        <f t="shared" si="4"/>
        <v>-3.2704981849702511E-3</v>
      </c>
      <c r="E18">
        <f t="shared" si="1"/>
        <v>-2</v>
      </c>
      <c r="F18">
        <f t="shared" si="2"/>
        <v>1.9967295018150297</v>
      </c>
    </row>
    <row r="19" spans="1:6" x14ac:dyDescent="0.2">
      <c r="A19">
        <v>17</v>
      </c>
      <c r="B19">
        <f t="shared" si="3"/>
        <v>4.25</v>
      </c>
      <c r="C19">
        <f t="shared" si="0"/>
        <v>-3.5989642000498381E-2</v>
      </c>
      <c r="D19">
        <f t="shared" si="4"/>
        <v>-3.1938092916037192E-3</v>
      </c>
      <c r="E19">
        <f t="shared" si="1"/>
        <v>-4.5989559605118906</v>
      </c>
      <c r="F19">
        <f t="shared" si="2"/>
        <v>4.5957621512202866</v>
      </c>
    </row>
    <row r="20" spans="1:6" x14ac:dyDescent="0.2">
      <c r="A20">
        <v>18</v>
      </c>
      <c r="B20">
        <f t="shared" si="3"/>
        <v>4.5</v>
      </c>
      <c r="C20">
        <f t="shared" si="0"/>
        <v>-7.4108490195399238E-2</v>
      </c>
      <c r="D20">
        <f t="shared" si="4"/>
        <v>-3.0894398648194307E-3</v>
      </c>
      <c r="E20">
        <f t="shared" si="1"/>
        <v>-7.9972880760263099</v>
      </c>
      <c r="F20">
        <f t="shared" si="2"/>
        <v>7.9941986361614905</v>
      </c>
    </row>
    <row r="21" spans="1:6" x14ac:dyDescent="0.2">
      <c r="A21">
        <v>19</v>
      </c>
      <c r="B21">
        <f t="shared" si="3"/>
        <v>4.75</v>
      </c>
      <c r="C21">
        <f t="shared" si="0"/>
        <v>-0.1142869649668464</v>
      </c>
      <c r="D21">
        <f t="shared" si="4"/>
        <v>-2.9535379529060102E-3</v>
      </c>
      <c r="E21">
        <f t="shared" si="1"/>
        <v>-12.301294146296776</v>
      </c>
      <c r="F21">
        <f t="shared" si="2"/>
        <v>12.298340608343869</v>
      </c>
    </row>
    <row r="22" spans="1:6" x14ac:dyDescent="0.2">
      <c r="A22">
        <v>20</v>
      </c>
      <c r="B22">
        <f t="shared" si="3"/>
        <v>5</v>
      </c>
      <c r="C22">
        <f t="shared" si="0"/>
        <v>-0.15643446504023087</v>
      </c>
      <c r="D22">
        <f t="shared" si="4"/>
        <v>-2.7821737632077181E-3</v>
      </c>
      <c r="E22">
        <f t="shared" si="1"/>
        <v>-17.618823185213362</v>
      </c>
      <c r="F22">
        <f t="shared" si="2"/>
        <v>17.616041011450154</v>
      </c>
    </row>
    <row r="23" spans="1:6" x14ac:dyDescent="0.2">
      <c r="A23">
        <v>21</v>
      </c>
      <c r="B23">
        <f t="shared" si="3"/>
        <v>5.25</v>
      </c>
      <c r="C23">
        <f t="shared" si="0"/>
        <v>-0.2004367476224205</v>
      </c>
      <c r="D23">
        <f t="shared" si="4"/>
        <v>-2.5713942365743758E-3</v>
      </c>
      <c r="E23">
        <f t="shared" si="1"/>
        <v>-24.057564715316119</v>
      </c>
      <c r="F23">
        <f t="shared" si="2"/>
        <v>24.054993321079543</v>
      </c>
    </row>
    <row r="24" spans="1:6" x14ac:dyDescent="0.2">
      <c r="A24">
        <v>22</v>
      </c>
      <c r="B24">
        <f t="shared" si="3"/>
        <v>5.5</v>
      </c>
      <c r="C24">
        <f t="shared" si="0"/>
        <v>-0.24615329302899305</v>
      </c>
      <c r="D24">
        <f t="shared" si="4"/>
        <v>-2.3172881959366842E-3</v>
      </c>
      <c r="E24">
        <f t="shared" si="1"/>
        <v>-31.723010275921666</v>
      </c>
      <c r="F24">
        <f t="shared" si="2"/>
        <v>31.72069298772573</v>
      </c>
    </row>
    <row r="25" spans="1:6" x14ac:dyDescent="0.2">
      <c r="A25">
        <v>23</v>
      </c>
      <c r="B25">
        <f t="shared" si="3"/>
        <v>5.75</v>
      </c>
      <c r="C25">
        <f t="shared" si="0"/>
        <v>-0.29341469723285674</v>
      </c>
      <c r="D25">
        <f t="shared" si="4"/>
        <v>-2.0160628334224828E-3</v>
      </c>
      <c r="E25">
        <f t="shared" si="1"/>
        <v>-40.716064227068792</v>
      </c>
      <c r="F25">
        <f t="shared" si="2"/>
        <v>40.714048164235372</v>
      </c>
    </row>
    <row r="26" spans="1:6" x14ac:dyDescent="0.2">
      <c r="A26">
        <v>24</v>
      </c>
      <c r="B26">
        <f t="shared" si="3"/>
        <v>6</v>
      </c>
      <c r="C26">
        <f t="shared" si="0"/>
        <v>-0.34202014332566871</v>
      </c>
      <c r="D26">
        <f t="shared" si="4"/>
        <v>-1.664132150212827E-3</v>
      </c>
      <c r="E26">
        <f t="shared" si="1"/>
        <v>-51.130285880468115</v>
      </c>
      <c r="F26">
        <f t="shared" si="2"/>
        <v>51.128621748317904</v>
      </c>
    </row>
    <row r="27" spans="1:6" x14ac:dyDescent="0.2">
      <c r="A27">
        <v>25</v>
      </c>
      <c r="B27">
        <f t="shared" si="3"/>
        <v>6.25</v>
      </c>
      <c r="C27">
        <f t="shared" si="0"/>
        <v>-0.39173501085195594</v>
      </c>
      <c r="D27">
        <f t="shared" si="4"/>
        <v>-1.2582177611372147E-3</v>
      </c>
      <c r="E27">
        <f t="shared" si="1"/>
        <v>-63.048751614287305</v>
      </c>
      <c r="F27">
        <f t="shared" si="2"/>
        <v>63.047493396526164</v>
      </c>
    </row>
    <row r="28" spans="1:6" x14ac:dyDescent="0.2">
      <c r="A28">
        <v>26</v>
      </c>
      <c r="B28">
        <f t="shared" si="3"/>
        <v>6.5</v>
      </c>
      <c r="C28">
        <f t="shared" si="0"/>
        <v>-0.4422886902190013</v>
      </c>
      <c r="D28">
        <f t="shared" si="4"/>
        <v>-7.9546221557191821E-4</v>
      </c>
      <c r="E28">
        <f t="shared" si="1"/>
        <v>-76.540534130076594</v>
      </c>
      <c r="F28">
        <f t="shared" si="2"/>
        <v>76.539738667861016</v>
      </c>
    </row>
    <row r="29" spans="1:6" x14ac:dyDescent="0.2">
      <c r="A29">
        <v>27</v>
      </c>
      <c r="B29">
        <f t="shared" si="3"/>
        <v>6.75</v>
      </c>
      <c r="C29">
        <f t="shared" si="0"/>
        <v>-0.49337267772976129</v>
      </c>
      <c r="D29">
        <f t="shared" si="4"/>
        <v>-2.7355466175882359E-4</v>
      </c>
      <c r="E29">
        <f t="shared" si="1"/>
        <v>-91.656806571140677</v>
      </c>
      <c r="F29">
        <f t="shared" si="2"/>
        <v>91.656533016478917</v>
      </c>
    </row>
    <row r="30" spans="1:6" x14ac:dyDescent="0.2">
      <c r="A30">
        <v>28</v>
      </c>
      <c r="B30">
        <f t="shared" si="3"/>
        <v>7</v>
      </c>
      <c r="C30">
        <f t="shared" si="0"/>
        <v>-0.54463903501502708</v>
      </c>
      <c r="D30">
        <f t="shared" si="4"/>
        <v>3.0913171178936771E-4</v>
      </c>
      <c r="E30">
        <f t="shared" si="1"/>
        <v>-108.42659199883614</v>
      </c>
      <c r="F30">
        <f t="shared" si="2"/>
        <v>108.42690113054793</v>
      </c>
    </row>
    <row r="31" spans="1:6" x14ac:dyDescent="0.2">
      <c r="A31">
        <v>29</v>
      </c>
      <c r="B31">
        <f t="shared" si="3"/>
        <v>7.25</v>
      </c>
      <c r="C31">
        <f t="shared" si="0"/>
        <v>-0.59569930449243336</v>
      </c>
      <c r="D31">
        <f t="shared" si="4"/>
        <v>9.5339149031370418E-4</v>
      </c>
      <c r="E31">
        <f t="shared" si="1"/>
        <v>-126.8521938324954</v>
      </c>
      <c r="F31">
        <f t="shared" si="2"/>
        <v>126.85314722398572</v>
      </c>
    </row>
    <row r="32" spans="1:6" x14ac:dyDescent="0.2">
      <c r="A32">
        <v>30</v>
      </c>
      <c r="B32">
        <f t="shared" si="3"/>
        <v>7.5</v>
      </c>
      <c r="C32">
        <f t="shared" si="0"/>
        <v>-0.64612397964296386</v>
      </c>
      <c r="D32">
        <f t="shared" si="4"/>
        <v>1.6590296758240974E-3</v>
      </c>
      <c r="E32">
        <f t="shared" si="1"/>
        <v>-146.9043603592319</v>
      </c>
      <c r="F32">
        <f t="shared" si="2"/>
        <v>146.90601938890774</v>
      </c>
    </row>
    <row r="33" spans="1:6" x14ac:dyDescent="0.2">
      <c r="A33">
        <v>31</v>
      </c>
      <c r="B33">
        <f t="shared" si="3"/>
        <v>7.75</v>
      </c>
      <c r="C33">
        <f t="shared" si="0"/>
        <v>-0.69544263500961168</v>
      </c>
      <c r="D33">
        <f t="shared" si="4"/>
        <v>2.4246973482975331E-3</v>
      </c>
      <c r="E33">
        <f t="shared" si="1"/>
        <v>-168.51725629661863</v>
      </c>
      <c r="F33">
        <f t="shared" si="2"/>
        <v>168.51968099396692</v>
      </c>
    </row>
    <row r="34" spans="1:6" x14ac:dyDescent="0.2">
      <c r="A34">
        <v>32</v>
      </c>
      <c r="B34">
        <f t="shared" si="3"/>
        <v>8</v>
      </c>
      <c r="C34">
        <f t="shared" si="0"/>
        <v>-0.74314482547739424</v>
      </c>
      <c r="D34">
        <f>C34-2*C33+C32</f>
        <v>1.6164648988652441E-3</v>
      </c>
      <c r="E34">
        <f t="shared" si="1"/>
        <v>-191.58333653493065</v>
      </c>
      <c r="F34">
        <f t="shared" si="2"/>
        <v>191.58495299982951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3.b</vt:lpstr>
      <vt:lpstr>Problem 6.b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2016-10-09T20:22:56Z</dcterms:created>
  <dcterms:modified xsi:type="dcterms:W3CDTF">2016-10-11T20:36:55Z</dcterms:modified>
</cp:coreProperties>
</file>