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oni\Coding Temple\"/>
    </mc:Choice>
  </mc:AlternateContent>
  <xr:revisionPtr revIDLastSave="0" documentId="13_ncr:1_{994747F6-8652-4868-AB30-8B5C600C3626}" xr6:coauthVersionLast="47" xr6:coauthVersionMax="47" xr10:uidLastSave="{00000000-0000-0000-0000-000000000000}"/>
  <bookViews>
    <workbookView xWindow="-110" yWindow="-110" windowWidth="19420" windowHeight="10300" xr2:uid="{E9C7C041-F2E9-47F8-A0C6-64F181338B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O31" i="1"/>
  <c r="P31" i="1"/>
  <c r="Q31" i="1"/>
  <c r="R31" i="1"/>
  <c r="D26" i="1"/>
  <c r="E26" i="1"/>
  <c r="F26" i="1"/>
  <c r="G26" i="1"/>
  <c r="H26" i="1"/>
  <c r="I26" i="1"/>
  <c r="J26" i="1"/>
  <c r="K26" i="1"/>
  <c r="L26" i="1"/>
  <c r="M26" i="1"/>
  <c r="O26" i="1"/>
  <c r="P26" i="1"/>
  <c r="Q26" i="1"/>
  <c r="R26" i="1"/>
  <c r="S26" i="1"/>
  <c r="T26" i="1"/>
  <c r="U26" i="1"/>
  <c r="V26" i="1"/>
  <c r="W26" i="1"/>
  <c r="D27" i="1"/>
  <c r="E27" i="1"/>
  <c r="F27" i="1"/>
  <c r="G27" i="1"/>
  <c r="H27" i="1"/>
  <c r="I27" i="1"/>
  <c r="J27" i="1"/>
  <c r="K27" i="1"/>
  <c r="L27" i="1"/>
  <c r="M27" i="1"/>
  <c r="O27" i="1"/>
  <c r="P27" i="1"/>
  <c r="Q27" i="1"/>
  <c r="R27" i="1"/>
  <c r="T27" i="1"/>
  <c r="U27" i="1"/>
  <c r="V27" i="1"/>
  <c r="W27" i="1"/>
  <c r="D28" i="1"/>
  <c r="E28" i="1"/>
  <c r="F28" i="1"/>
  <c r="G28" i="1"/>
  <c r="H28" i="1"/>
  <c r="I28" i="1"/>
  <c r="J28" i="1"/>
  <c r="K28" i="1"/>
  <c r="L28" i="1"/>
  <c r="M28" i="1"/>
  <c r="O28" i="1"/>
  <c r="P28" i="1"/>
  <c r="Q28" i="1"/>
  <c r="R28" i="1"/>
  <c r="T28" i="1"/>
  <c r="U28" i="1"/>
  <c r="V28" i="1"/>
  <c r="W28" i="1"/>
  <c r="D29" i="1"/>
  <c r="E29" i="1"/>
  <c r="F29" i="1"/>
  <c r="G29" i="1"/>
  <c r="H29" i="1"/>
  <c r="I29" i="1"/>
  <c r="J29" i="1"/>
  <c r="K29" i="1"/>
  <c r="L29" i="1"/>
  <c r="M29" i="1"/>
  <c r="O29" i="1"/>
  <c r="P29" i="1"/>
  <c r="Q29" i="1"/>
  <c r="R29" i="1"/>
  <c r="T29" i="1"/>
  <c r="U29" i="1"/>
  <c r="V29" i="1"/>
  <c r="W29" i="1"/>
  <c r="C29" i="1"/>
  <c r="C28" i="1"/>
  <c r="C27" i="1"/>
  <c r="C26" i="1"/>
  <c r="S25" i="1"/>
  <c r="X25" i="1" s="1"/>
  <c r="T25" i="1"/>
  <c r="U25" i="1"/>
  <c r="V25" i="1"/>
  <c r="W25" i="1"/>
  <c r="R6" i="1"/>
  <c r="N7" i="1"/>
  <c r="O7" i="1"/>
  <c r="Q9" i="1"/>
  <c r="R9" i="1"/>
  <c r="R11" i="1"/>
  <c r="N12" i="1"/>
  <c r="O14" i="1"/>
  <c r="P14" i="1"/>
  <c r="Q14" i="1"/>
  <c r="P15" i="1"/>
  <c r="P16" i="1"/>
  <c r="R18" i="1"/>
  <c r="N19" i="1"/>
  <c r="O19" i="1"/>
  <c r="P19" i="1"/>
  <c r="O20" i="1"/>
  <c r="Q20" i="1"/>
  <c r="Q23" i="1"/>
  <c r="R23" i="1"/>
  <c r="N24" i="1"/>
  <c r="O24" i="1"/>
  <c r="I5" i="1"/>
  <c r="S5" i="1" s="1"/>
  <c r="J5" i="1"/>
  <c r="O5" i="1" s="1"/>
  <c r="K5" i="1"/>
  <c r="U5" i="1" s="1"/>
  <c r="L5" i="1"/>
  <c r="V5" i="1" s="1"/>
  <c r="M5" i="1"/>
  <c r="W5" i="1" s="1"/>
  <c r="I6" i="1"/>
  <c r="S6" i="1" s="1"/>
  <c r="J6" i="1"/>
  <c r="T6" i="1" s="1"/>
  <c r="K6" i="1"/>
  <c r="P6" i="1" s="1"/>
  <c r="L6" i="1"/>
  <c r="V6" i="1" s="1"/>
  <c r="M6" i="1"/>
  <c r="W6" i="1" s="1"/>
  <c r="I7" i="1"/>
  <c r="S7" i="1" s="1"/>
  <c r="J7" i="1"/>
  <c r="T7" i="1" s="1"/>
  <c r="K7" i="1"/>
  <c r="U7" i="1" s="1"/>
  <c r="L7" i="1"/>
  <c r="Q7" i="1" s="1"/>
  <c r="M7" i="1"/>
  <c r="R7" i="1" s="1"/>
  <c r="I8" i="1"/>
  <c r="S8" i="1" s="1"/>
  <c r="J8" i="1"/>
  <c r="T8" i="1" s="1"/>
  <c r="K8" i="1"/>
  <c r="U8" i="1" s="1"/>
  <c r="L8" i="1"/>
  <c r="V8" i="1" s="1"/>
  <c r="M8" i="1"/>
  <c r="R8" i="1" s="1"/>
  <c r="I9" i="1"/>
  <c r="S9" i="1" s="1"/>
  <c r="J9" i="1"/>
  <c r="O9" i="1" s="1"/>
  <c r="K9" i="1"/>
  <c r="U9" i="1" s="1"/>
  <c r="L9" i="1"/>
  <c r="V9" i="1" s="1"/>
  <c r="M9" i="1"/>
  <c r="W9" i="1" s="1"/>
  <c r="I10" i="1"/>
  <c r="N10" i="1" s="1"/>
  <c r="J10" i="1"/>
  <c r="O10" i="1" s="1"/>
  <c r="K10" i="1"/>
  <c r="U10" i="1" s="1"/>
  <c r="L10" i="1"/>
  <c r="V10" i="1" s="1"/>
  <c r="M10" i="1"/>
  <c r="W10" i="1" s="1"/>
  <c r="I11" i="1"/>
  <c r="S11" i="1" s="1"/>
  <c r="J11" i="1"/>
  <c r="O11" i="1" s="1"/>
  <c r="K11" i="1"/>
  <c r="U11" i="1" s="1"/>
  <c r="L11" i="1"/>
  <c r="Q11" i="1" s="1"/>
  <c r="M11" i="1"/>
  <c r="W11" i="1" s="1"/>
  <c r="I12" i="1"/>
  <c r="S12" i="1" s="1"/>
  <c r="J12" i="1"/>
  <c r="T12" i="1" s="1"/>
  <c r="K12" i="1"/>
  <c r="P12" i="1" s="1"/>
  <c r="L12" i="1"/>
  <c r="Q12" i="1" s="1"/>
  <c r="M12" i="1"/>
  <c r="W12" i="1" s="1"/>
  <c r="I13" i="1"/>
  <c r="S13" i="1" s="1"/>
  <c r="J13" i="1"/>
  <c r="T13" i="1" s="1"/>
  <c r="K13" i="1"/>
  <c r="U13" i="1" s="1"/>
  <c r="L13" i="1"/>
  <c r="Q13" i="1" s="1"/>
  <c r="M13" i="1"/>
  <c r="W13" i="1" s="1"/>
  <c r="I14" i="1"/>
  <c r="S14" i="1" s="1"/>
  <c r="J14" i="1"/>
  <c r="T14" i="1" s="1"/>
  <c r="K14" i="1"/>
  <c r="U14" i="1" s="1"/>
  <c r="L14" i="1"/>
  <c r="V14" i="1" s="1"/>
  <c r="M14" i="1"/>
  <c r="R14" i="1" s="1"/>
  <c r="I15" i="1"/>
  <c r="N15" i="1" s="1"/>
  <c r="J15" i="1"/>
  <c r="T15" i="1" s="1"/>
  <c r="K15" i="1"/>
  <c r="U15" i="1" s="1"/>
  <c r="L15" i="1"/>
  <c r="V15" i="1" s="1"/>
  <c r="M15" i="1"/>
  <c r="W15" i="1" s="1"/>
  <c r="I16" i="1"/>
  <c r="N16" i="1" s="1"/>
  <c r="J16" i="1"/>
  <c r="T16" i="1" s="1"/>
  <c r="K16" i="1"/>
  <c r="U16" i="1" s="1"/>
  <c r="L16" i="1"/>
  <c r="V16" i="1" s="1"/>
  <c r="M16" i="1"/>
  <c r="W16" i="1" s="1"/>
  <c r="I17" i="1"/>
  <c r="S17" i="1" s="1"/>
  <c r="J17" i="1"/>
  <c r="O17" i="1" s="1"/>
  <c r="K17" i="1"/>
  <c r="P17" i="1" s="1"/>
  <c r="L17" i="1"/>
  <c r="V17" i="1" s="1"/>
  <c r="M17" i="1"/>
  <c r="W17" i="1" s="1"/>
  <c r="I18" i="1"/>
  <c r="S18" i="1" s="1"/>
  <c r="J18" i="1"/>
  <c r="T18" i="1" s="1"/>
  <c r="K18" i="1"/>
  <c r="P18" i="1" s="1"/>
  <c r="L18" i="1"/>
  <c r="V18" i="1" s="1"/>
  <c r="M18" i="1"/>
  <c r="W18" i="1" s="1"/>
  <c r="I19" i="1"/>
  <c r="S19" i="1" s="1"/>
  <c r="J19" i="1"/>
  <c r="T19" i="1" s="1"/>
  <c r="K19" i="1"/>
  <c r="U19" i="1" s="1"/>
  <c r="L19" i="1"/>
  <c r="Q19" i="1" s="1"/>
  <c r="M19" i="1"/>
  <c r="R19" i="1" s="1"/>
  <c r="I20" i="1"/>
  <c r="S20" i="1" s="1"/>
  <c r="J20" i="1"/>
  <c r="T20" i="1" s="1"/>
  <c r="K20" i="1"/>
  <c r="U20" i="1" s="1"/>
  <c r="L20" i="1"/>
  <c r="V20" i="1" s="1"/>
  <c r="M20" i="1"/>
  <c r="R20" i="1" s="1"/>
  <c r="I21" i="1"/>
  <c r="S21" i="1" s="1"/>
  <c r="J21" i="1"/>
  <c r="T21" i="1" s="1"/>
  <c r="K21" i="1"/>
  <c r="U21" i="1" s="1"/>
  <c r="L21" i="1"/>
  <c r="V21" i="1" s="1"/>
  <c r="M21" i="1"/>
  <c r="W21" i="1" s="1"/>
  <c r="I22" i="1"/>
  <c r="N22" i="1" s="1"/>
  <c r="J22" i="1"/>
  <c r="O22" i="1" s="1"/>
  <c r="K22" i="1"/>
  <c r="U22" i="1" s="1"/>
  <c r="L22" i="1"/>
  <c r="V22" i="1" s="1"/>
  <c r="M22" i="1"/>
  <c r="W22" i="1" s="1"/>
  <c r="I23" i="1"/>
  <c r="S23" i="1" s="1"/>
  <c r="J23" i="1"/>
  <c r="O23" i="1" s="1"/>
  <c r="K23" i="1"/>
  <c r="U23" i="1" s="1"/>
  <c r="L23" i="1"/>
  <c r="V23" i="1" s="1"/>
  <c r="M23" i="1"/>
  <c r="W23" i="1" s="1"/>
  <c r="I24" i="1"/>
  <c r="S24" i="1" s="1"/>
  <c r="J24" i="1"/>
  <c r="T24" i="1" s="1"/>
  <c r="K24" i="1"/>
  <c r="P24" i="1" s="1"/>
  <c r="L24" i="1"/>
  <c r="Q24" i="1" s="1"/>
  <c r="M24" i="1"/>
  <c r="W24" i="1" s="1"/>
  <c r="J4" i="1"/>
  <c r="T4" i="1" s="1"/>
  <c r="K4" i="1"/>
  <c r="U4" i="1" s="1"/>
  <c r="L4" i="1"/>
  <c r="V4" i="1" s="1"/>
  <c r="M4" i="1"/>
  <c r="R4" i="1" s="1"/>
  <c r="S4" i="1"/>
  <c r="S29" i="1" s="1"/>
  <c r="S27" i="1" l="1"/>
  <c r="S28" i="1"/>
  <c r="R5" i="1"/>
  <c r="P5" i="1"/>
  <c r="R21" i="1"/>
  <c r="O18" i="1"/>
  <c r="N14" i="1"/>
  <c r="P9" i="1"/>
  <c r="N5" i="1"/>
  <c r="P11" i="1"/>
  <c r="N11" i="1"/>
  <c r="O6" i="1"/>
  <c r="X6" i="1" s="1"/>
  <c r="Q21" i="1"/>
  <c r="R17" i="1"/>
  <c r="R13" i="1"/>
  <c r="N9" i="1"/>
  <c r="O16" i="1"/>
  <c r="Q10" i="1"/>
  <c r="N4" i="1"/>
  <c r="P21" i="1"/>
  <c r="N17" i="1"/>
  <c r="P13" i="1"/>
  <c r="Q8" i="1"/>
  <c r="Q6" i="1"/>
  <c r="Q22" i="1"/>
  <c r="Q4" i="1"/>
  <c r="O21" i="1"/>
  <c r="R16" i="1"/>
  <c r="N13" i="1"/>
  <c r="O8" i="1"/>
  <c r="R15" i="1"/>
  <c r="P23" i="1"/>
  <c r="N23" i="1"/>
  <c r="Q18" i="1"/>
  <c r="O4" i="1"/>
  <c r="N21" i="1"/>
  <c r="Q16" i="1"/>
  <c r="O12" i="1"/>
  <c r="P7" i="1"/>
  <c r="P4" i="1"/>
  <c r="R22" i="1"/>
  <c r="P20" i="1"/>
  <c r="N18" i="1"/>
  <c r="Q15" i="1"/>
  <c r="O13" i="1"/>
  <c r="X14" i="1" s="1"/>
  <c r="R10" i="1"/>
  <c r="P8" i="1"/>
  <c r="N6" i="1"/>
  <c r="V24" i="1"/>
  <c r="T22" i="1"/>
  <c r="W19" i="1"/>
  <c r="U17" i="1"/>
  <c r="S15" i="1"/>
  <c r="V12" i="1"/>
  <c r="T10" i="1"/>
  <c r="W7" i="1"/>
  <c r="U24" i="1"/>
  <c r="X24" i="1" s="1"/>
  <c r="S22" i="1"/>
  <c r="X22" i="1" s="1"/>
  <c r="V19" i="1"/>
  <c r="T17" i="1"/>
  <c r="W14" i="1"/>
  <c r="U12" i="1"/>
  <c r="S10" i="1"/>
  <c r="V7" i="1"/>
  <c r="T5" i="1"/>
  <c r="R24" i="1"/>
  <c r="P22" i="1"/>
  <c r="X23" i="1" s="1"/>
  <c r="N20" i="1"/>
  <c r="Q17" i="1"/>
  <c r="X18" i="1" s="1"/>
  <c r="O15" i="1"/>
  <c r="X16" i="1" s="1"/>
  <c r="R12" i="1"/>
  <c r="P10" i="1"/>
  <c r="N8" i="1"/>
  <c r="X8" i="1" s="1"/>
  <c r="Q5" i="1"/>
  <c r="V11" i="1"/>
  <c r="T9" i="1"/>
  <c r="W4" i="1"/>
  <c r="T23" i="1"/>
  <c r="W20" i="1"/>
  <c r="U18" i="1"/>
  <c r="S16" i="1"/>
  <c r="V13" i="1"/>
  <c r="X13" i="1" s="1"/>
  <c r="T11" i="1"/>
  <c r="W8" i="1"/>
  <c r="U6" i="1"/>
  <c r="X4" i="1" l="1"/>
  <c r="N26" i="1"/>
  <c r="N29" i="1"/>
  <c r="N31" i="1" s="1"/>
  <c r="N27" i="1"/>
  <c r="N28" i="1"/>
  <c r="X26" i="1"/>
  <c r="X29" i="1"/>
  <c r="X28" i="1"/>
  <c r="X27" i="1"/>
  <c r="X19" i="1"/>
  <c r="X15" i="1"/>
  <c r="X11" i="1"/>
  <c r="X21" i="1"/>
  <c r="X12" i="1"/>
  <c r="X5" i="1"/>
  <c r="X10" i="1"/>
  <c r="X20" i="1"/>
  <c r="X17" i="1"/>
  <c r="X9" i="1"/>
  <c r="X7" i="1"/>
</calcChain>
</file>

<file path=xl/sharedStrings.xml><?xml version="1.0" encoding="utf-8"?>
<sst xmlns="http://schemas.openxmlformats.org/spreadsheetml/2006/main" count="66" uniqueCount="64">
  <si>
    <t>Employee Payroll</t>
  </si>
  <si>
    <t>Last Name</t>
  </si>
  <si>
    <t>First Name</t>
  </si>
  <si>
    <t>Bennett</t>
  </si>
  <si>
    <t>Sally</t>
  </si>
  <si>
    <t>Blane</t>
  </si>
  <si>
    <t>Ava</t>
  </si>
  <si>
    <t>Carroll</t>
  </si>
  <si>
    <t>Millie</t>
  </si>
  <si>
    <t>Christenson</t>
  </si>
  <si>
    <t>Anna</t>
  </si>
  <si>
    <t>Cooper</t>
  </si>
  <si>
    <t>Mitzi</t>
  </si>
  <si>
    <t>Dane</t>
  </si>
  <si>
    <t>Abby</t>
  </si>
  <si>
    <t>Daniel</t>
  </si>
  <si>
    <t>Constance</t>
  </si>
  <si>
    <t>Dunn</t>
  </si>
  <si>
    <t>Paige</t>
  </si>
  <si>
    <t>Gibson</t>
  </si>
  <si>
    <t>Kate</t>
  </si>
  <si>
    <t>Harrison</t>
  </si>
  <si>
    <t>Rhonda</t>
  </si>
  <si>
    <t>Henry</t>
  </si>
  <si>
    <t>Lowri</t>
  </si>
  <si>
    <t>Jordan</t>
  </si>
  <si>
    <t>Sam</t>
  </si>
  <si>
    <t>Keller</t>
  </si>
  <si>
    <t>Nora</t>
  </si>
  <si>
    <t>Kennedy</t>
  </si>
  <si>
    <t>Ayla</t>
  </si>
  <si>
    <t>King</t>
  </si>
  <si>
    <t>Isie</t>
  </si>
  <si>
    <t>Lane</t>
  </si>
  <si>
    <t>Ellis</t>
  </si>
  <si>
    <t>Luna</t>
  </si>
  <si>
    <t>Charlotte</t>
  </si>
  <si>
    <t>Morris</t>
  </si>
  <si>
    <t>Anika</t>
  </si>
  <si>
    <t>Patton</t>
  </si>
  <si>
    <t>Taylor</t>
  </si>
  <si>
    <t>Russell</t>
  </si>
  <si>
    <t>Aiden</t>
  </si>
  <si>
    <t>Ray</t>
  </si>
  <si>
    <t>Ellie</t>
  </si>
  <si>
    <t>These are fake payroll hours</t>
  </si>
  <si>
    <t>Hours</t>
  </si>
  <si>
    <t>Hourly Wage</t>
  </si>
  <si>
    <t>Overtime</t>
  </si>
  <si>
    <t>Pay</t>
  </si>
  <si>
    <t>Overtime Pay</t>
  </si>
  <si>
    <t>Total Pay</t>
  </si>
  <si>
    <t>Sep</t>
  </si>
  <si>
    <t>Column1</t>
  </si>
  <si>
    <t>Column2</t>
  </si>
  <si>
    <t>Column3</t>
  </si>
  <si>
    <t>Column4</t>
  </si>
  <si>
    <t>Column5</t>
  </si>
  <si>
    <t>Max</t>
  </si>
  <si>
    <t>Min</t>
  </si>
  <si>
    <t>Avg</t>
  </si>
  <si>
    <t>Total</t>
  </si>
  <si>
    <t>Average Pay Per Week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</si>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</sst>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44" fontId="0" fillId="0" borderId="0" xfId="0" applyNumberFormat="1"/>
    <xf numFmtId="0" fontId="0" fillId="2" borderId="0" xfId="0" applyFill="1"/>
    <xf numFmtId="16" fontId="0" fillId="2" borderId="0" xfId="0" applyNumberFormat="1" applyFill="1"/>
    <xf numFmtId="0" fontId="0" fillId="3" borderId="0" xfId="0" applyFill="1"/>
    <xf numFmtId="16" fontId="0" fillId="3" borderId="0" xfId="0" applyNumberFormat="1" applyFill="1"/>
    <xf numFmtId="44" fontId="0" fillId="3" borderId="0" xfId="0" applyNumberFormat="1" applyFill="1"/>
    <xf numFmtId="0" fontId="0" fillId="4" borderId="0" xfId="0" applyFill="1"/>
    <xf numFmtId="44" fontId="0" fillId="4" borderId="0" xfId="0" applyNumberFormat="1" applyFill="1"/>
    <xf numFmtId="0" fontId="0" fillId="0" borderId="0" xfId="0" applyAlignment="1">
      <alignment horizontal="center"/>
    </xf>
    <xf numFmtId="0" fontId="0" fillId="5" borderId="0" xfId="0" applyFill="1"/>
    <xf numFmtId="16" fontId="0" fillId="5" borderId="0" xfId="0" applyNumberFormat="1" applyFill="1"/>
    <xf numFmtId="3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AFEE80-5F2C-48FF-B9C0-02794021C563}" name="Table1" displayName="Table1" ref="N1:R1048575" totalsRowShown="0">
  <autoFilter ref="N1:R1048575" xr:uid="{FAAFEE80-5F2C-48FF-B9C0-02794021C563}"/>
  <tableColumns count="5">
    <tableColumn id="1" xr3:uid="{6ADDDD6E-53B8-4C39-99E7-4342AA97406E}" name="Column1"/>
    <tableColumn id="2" xr3:uid="{7C0EDFB1-9DC0-408A-B094-462F78A15C26}" name="Column2"/>
    <tableColumn id="3" xr3:uid="{0C61A629-A7B5-4D8F-8C6B-22CC4B6289CC}" name="Column3"/>
    <tableColumn id="4" xr3:uid="{DF49325F-6FE0-4F4A-8432-AB5F4B72A291}" name="Column4"/>
    <tableColumn id="5" xr3:uid="{605E7DDF-697C-499E-9596-EC57682CE989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B420A-B1AC-4761-90DB-9A7E7D8E1C45}">
  <dimension ref="A1:AA31"/>
  <sheetViews>
    <sheetView tabSelected="1" zoomScale="85" zoomScaleNormal="85" workbookViewId="0">
      <selection activeCell="I4" sqref="I4"/>
    </sheetView>
  </sheetViews>
  <sheetFormatPr defaultRowHeight="14.5" x14ac:dyDescent="0.35"/>
  <cols>
    <col min="1" max="1" width="19.6328125" bestFit="1" customWidth="1"/>
    <col min="2" max="2" width="9.81640625" bestFit="1" customWidth="1"/>
    <col min="3" max="3" width="11.6328125" bestFit="1" customWidth="1"/>
    <col min="4" max="8" width="7.453125" bestFit="1" customWidth="1"/>
    <col min="9" max="9" width="8.6328125" bestFit="1" customWidth="1"/>
    <col min="10" max="10" width="5.6328125" bestFit="1" customWidth="1"/>
    <col min="11" max="13" width="6.7265625" bestFit="1" customWidth="1"/>
    <col min="14" max="18" width="11.81640625" bestFit="1" customWidth="1"/>
    <col min="19" max="19" width="12.08984375" bestFit="1" customWidth="1"/>
    <col min="20" max="23" width="9.1796875" bestFit="1" customWidth="1"/>
    <col min="24" max="24" width="11.81640625" bestFit="1" customWidth="1"/>
  </cols>
  <sheetData>
    <row r="1" spans="1:27" x14ac:dyDescent="0.35">
      <c r="A1" t="s">
        <v>0</v>
      </c>
      <c r="F1" s="10" t="s">
        <v>45</v>
      </c>
      <c r="G1" s="10"/>
      <c r="H1" s="10"/>
      <c r="N1" t="s">
        <v>53</v>
      </c>
      <c r="O1" t="s">
        <v>54</v>
      </c>
      <c r="P1" t="s">
        <v>55</v>
      </c>
      <c r="Q1" t="s">
        <v>56</v>
      </c>
      <c r="R1" t="s">
        <v>57</v>
      </c>
      <c r="S1" s="5"/>
      <c r="T1" s="5"/>
      <c r="U1" s="5"/>
      <c r="V1" s="5"/>
      <c r="W1" s="5"/>
      <c r="X1" s="8"/>
    </row>
    <row r="2" spans="1:27" x14ac:dyDescent="0.35">
      <c r="D2" s="11" t="s">
        <v>46</v>
      </c>
      <c r="E2" s="11"/>
      <c r="F2" s="11"/>
      <c r="G2" s="11"/>
      <c r="H2" s="11"/>
      <c r="I2" s="3" t="s">
        <v>48</v>
      </c>
      <c r="J2" s="3"/>
      <c r="K2" s="3"/>
      <c r="L2" s="3"/>
      <c r="M2" s="3"/>
      <c r="N2" t="s">
        <v>49</v>
      </c>
      <c r="S2" s="5" t="s">
        <v>50</v>
      </c>
      <c r="T2" s="5"/>
      <c r="U2" s="5"/>
      <c r="V2" s="5"/>
      <c r="W2" s="5"/>
      <c r="X2" s="8" t="s">
        <v>51</v>
      </c>
    </row>
    <row r="3" spans="1:27" x14ac:dyDescent="0.35">
      <c r="A3" t="s">
        <v>1</v>
      </c>
      <c r="B3" t="s">
        <v>2</v>
      </c>
      <c r="C3" t="s">
        <v>47</v>
      </c>
      <c r="D3" s="12">
        <v>45170</v>
      </c>
      <c r="E3" s="12">
        <v>45177</v>
      </c>
      <c r="F3" s="12">
        <v>45184</v>
      </c>
      <c r="G3" s="12">
        <v>45191</v>
      </c>
      <c r="H3" s="12">
        <v>45198</v>
      </c>
      <c r="I3" s="4">
        <v>45170</v>
      </c>
      <c r="J3" s="4">
        <v>45177</v>
      </c>
      <c r="K3" s="4">
        <v>45184</v>
      </c>
      <c r="L3" s="4">
        <v>45191</v>
      </c>
      <c r="M3" s="4">
        <v>45198</v>
      </c>
      <c r="N3" s="1">
        <v>45170</v>
      </c>
      <c r="O3" s="1">
        <v>45177</v>
      </c>
      <c r="P3" s="1">
        <v>45184</v>
      </c>
      <c r="Q3" s="1">
        <v>45191</v>
      </c>
      <c r="R3" s="1">
        <v>45198</v>
      </c>
      <c r="S3" s="6">
        <v>45170</v>
      </c>
      <c r="T3" s="6">
        <v>45177</v>
      </c>
      <c r="U3" s="6">
        <v>45184</v>
      </c>
      <c r="V3" s="6">
        <v>45191</v>
      </c>
      <c r="W3" s="6">
        <v>45198</v>
      </c>
      <c r="X3" s="8" t="s">
        <v>52</v>
      </c>
      <c r="Y3" t="s">
        <v>58</v>
      </c>
      <c r="Z3" t="s">
        <v>59</v>
      </c>
      <c r="AA3" t="s">
        <v>63</v>
      </c>
    </row>
    <row r="4" spans="1:27" x14ac:dyDescent="0.35">
      <c r="A4" t="s">
        <v>3</v>
      </c>
      <c r="B4" t="s">
        <v>4</v>
      </c>
      <c r="C4" s="2">
        <v>15.9</v>
      </c>
      <c r="D4" s="11">
        <v>20</v>
      </c>
      <c r="E4" s="11">
        <v>37</v>
      </c>
      <c r="F4" s="11">
        <v>26</v>
      </c>
      <c r="G4" s="11">
        <v>40</v>
      </c>
      <c r="H4" s="11">
        <v>26</v>
      </c>
      <c r="I4" s="3">
        <f>IF(D4&gt;40,D4-40,0)</f>
        <v>0</v>
      </c>
      <c r="J4" s="3">
        <f t="shared" ref="J4:M4" si="0">IF(E4&gt;40,E4-40,0)</f>
        <v>0</v>
      </c>
      <c r="K4" s="3">
        <f t="shared" si="0"/>
        <v>0</v>
      </c>
      <c r="L4" s="3">
        <f t="shared" si="0"/>
        <v>0</v>
      </c>
      <c r="M4" s="3">
        <f t="shared" si="0"/>
        <v>0</v>
      </c>
      <c r="N4" s="2">
        <f>$C4*(D4-I4)</f>
        <v>318</v>
      </c>
      <c r="O4" s="2">
        <f>$C4*(E4-J4)</f>
        <v>588.30000000000007</v>
      </c>
      <c r="P4" s="2">
        <f>$C4*(F4-K4)</f>
        <v>413.40000000000003</v>
      </c>
      <c r="Q4" s="2">
        <f>$C4*(G4-L4)</f>
        <v>636</v>
      </c>
      <c r="R4" s="2">
        <f>$C4*(H4-M4)</f>
        <v>413.40000000000003</v>
      </c>
      <c r="S4" s="7">
        <f>I4*($C4*1.5)</f>
        <v>0</v>
      </c>
      <c r="T4" s="7">
        <f t="shared" ref="T4:W4" si="1">J4*($C4*1.5)</f>
        <v>0</v>
      </c>
      <c r="U4" s="7">
        <f t="shared" si="1"/>
        <v>0</v>
      </c>
      <c r="V4" s="7">
        <f t="shared" si="1"/>
        <v>0</v>
      </c>
      <c r="W4" s="7">
        <f t="shared" si="1"/>
        <v>0</v>
      </c>
      <c r="X4" s="9">
        <f>SUM(N4:W4)</f>
        <v>2369.1</v>
      </c>
    </row>
    <row r="5" spans="1:27" x14ac:dyDescent="0.35">
      <c r="A5" t="s">
        <v>5</v>
      </c>
      <c r="B5" t="s">
        <v>6</v>
      </c>
      <c r="C5" s="2">
        <v>12</v>
      </c>
      <c r="D5" s="11">
        <v>29</v>
      </c>
      <c r="E5" s="11">
        <v>36</v>
      </c>
      <c r="F5" s="11">
        <v>38</v>
      </c>
      <c r="G5" s="11">
        <v>44</v>
      </c>
      <c r="H5" s="11">
        <v>43</v>
      </c>
      <c r="I5" s="3">
        <f t="shared" ref="I5:I24" si="2">IF(D5&gt;40,D5-40,0)</f>
        <v>0</v>
      </c>
      <c r="J5" s="3">
        <f t="shared" ref="J5:J24" si="3">IF(E5&gt;40,E5-40,0)</f>
        <v>0</v>
      </c>
      <c r="K5" s="3">
        <f t="shared" ref="K5:K24" si="4">IF(F5&gt;40,F5-40,0)</f>
        <v>0</v>
      </c>
      <c r="L5" s="3">
        <f t="shared" ref="L5:L24" si="5">IF(G5&gt;40,G5-40,0)</f>
        <v>4</v>
      </c>
      <c r="M5" s="3">
        <f t="shared" ref="M5:M24" si="6">IF(H5&gt;40,H5-40,0)</f>
        <v>3</v>
      </c>
      <c r="N5" s="2">
        <f>$C5*(D5-I5)</f>
        <v>348</v>
      </c>
      <c r="O5" s="2">
        <f>$C5*(E5-J5)</f>
        <v>432</v>
      </c>
      <c r="P5" s="2">
        <f>$C5*(F5-K5)</f>
        <v>456</v>
      </c>
      <c r="Q5" s="2">
        <f>$C5*(G5-L5)</f>
        <v>480</v>
      </c>
      <c r="R5" s="2">
        <f>$C5*(H5-M5)</f>
        <v>480</v>
      </c>
      <c r="S5" s="7">
        <f t="shared" ref="S5:S24" si="7">I5*($C5*1.5)</f>
        <v>0</v>
      </c>
      <c r="T5" s="7">
        <f t="shared" ref="T5:T24" si="8">J5*($C5*1.5)</f>
        <v>0</v>
      </c>
      <c r="U5" s="7">
        <f t="shared" ref="U5:U24" si="9">K5*($C5*1.5)</f>
        <v>0</v>
      </c>
      <c r="V5" s="7">
        <f t="shared" ref="V5:V24" si="10">L5*($C5*1.5)</f>
        <v>72</v>
      </c>
      <c r="W5" s="7">
        <f t="shared" ref="W5:W24" si="11">M5*($C5*1.5)</f>
        <v>54</v>
      </c>
      <c r="X5" s="9">
        <f t="shared" ref="X5:X24" si="12">SUM(N5:W5)</f>
        <v>2322</v>
      </c>
    </row>
    <row r="6" spans="1:27" x14ac:dyDescent="0.35">
      <c r="A6" t="s">
        <v>7</v>
      </c>
      <c r="B6" t="s">
        <v>8</v>
      </c>
      <c r="C6" s="2">
        <v>18</v>
      </c>
      <c r="D6" s="11">
        <v>39</v>
      </c>
      <c r="E6" s="11">
        <v>21</v>
      </c>
      <c r="F6" s="11">
        <v>20</v>
      </c>
      <c r="G6" s="11">
        <v>21</v>
      </c>
      <c r="H6" s="11">
        <v>38</v>
      </c>
      <c r="I6" s="3">
        <f t="shared" si="2"/>
        <v>0</v>
      </c>
      <c r="J6" s="3">
        <f t="shared" si="3"/>
        <v>0</v>
      </c>
      <c r="K6" s="3">
        <f t="shared" si="4"/>
        <v>0</v>
      </c>
      <c r="L6" s="3">
        <f t="shared" si="5"/>
        <v>0</v>
      </c>
      <c r="M6" s="3">
        <f t="shared" si="6"/>
        <v>0</v>
      </c>
      <c r="N6" s="2">
        <f>$C6*(D6-I6)</f>
        <v>702</v>
      </c>
      <c r="O6" s="2">
        <f>$C6*(E6-J6)</f>
        <v>378</v>
      </c>
      <c r="P6" s="2">
        <f>$C6*(F6-K6)</f>
        <v>360</v>
      </c>
      <c r="Q6" s="2">
        <f>$C6*(G6-L6)</f>
        <v>378</v>
      </c>
      <c r="R6" s="2">
        <f>$C6*(H6-M6)</f>
        <v>684</v>
      </c>
      <c r="S6" s="7">
        <f t="shared" si="7"/>
        <v>0</v>
      </c>
      <c r="T6" s="7">
        <f t="shared" si="8"/>
        <v>0</v>
      </c>
      <c r="U6" s="7">
        <f t="shared" si="9"/>
        <v>0</v>
      </c>
      <c r="V6" s="7">
        <f t="shared" si="10"/>
        <v>0</v>
      </c>
      <c r="W6" s="7">
        <f t="shared" si="11"/>
        <v>0</v>
      </c>
      <c r="X6" s="9">
        <f t="shared" si="12"/>
        <v>2502</v>
      </c>
    </row>
    <row r="7" spans="1:27" x14ac:dyDescent="0.35">
      <c r="A7" t="s">
        <v>9</v>
      </c>
      <c r="B7" t="s">
        <v>10</v>
      </c>
      <c r="C7" s="2">
        <v>15.7</v>
      </c>
      <c r="D7" s="11">
        <v>28</v>
      </c>
      <c r="E7" s="11">
        <v>23</v>
      </c>
      <c r="F7" s="11">
        <v>33</v>
      </c>
      <c r="G7" s="11">
        <v>41</v>
      </c>
      <c r="H7" s="11">
        <v>25</v>
      </c>
      <c r="I7" s="3">
        <f t="shared" si="2"/>
        <v>0</v>
      </c>
      <c r="J7" s="3">
        <f t="shared" si="3"/>
        <v>0</v>
      </c>
      <c r="K7" s="3">
        <f t="shared" si="4"/>
        <v>0</v>
      </c>
      <c r="L7" s="3">
        <f t="shared" si="5"/>
        <v>1</v>
      </c>
      <c r="M7" s="3">
        <f t="shared" si="6"/>
        <v>0</v>
      </c>
      <c r="N7" s="2">
        <f>$C7*(D7-I7)</f>
        <v>439.59999999999997</v>
      </c>
      <c r="O7" s="2">
        <f>$C7*(E7-J7)</f>
        <v>361.09999999999997</v>
      </c>
      <c r="P7" s="2">
        <f>$C7*(F7-K7)</f>
        <v>518.1</v>
      </c>
      <c r="Q7" s="2">
        <f>$C7*(G7-L7)</f>
        <v>628</v>
      </c>
      <c r="R7" s="2">
        <f>$C7*(H7-M7)</f>
        <v>392.5</v>
      </c>
      <c r="S7" s="7">
        <f t="shared" si="7"/>
        <v>0</v>
      </c>
      <c r="T7" s="7">
        <f t="shared" si="8"/>
        <v>0</v>
      </c>
      <c r="U7" s="7">
        <f t="shared" si="9"/>
        <v>0</v>
      </c>
      <c r="V7" s="7">
        <f t="shared" si="10"/>
        <v>23.549999999999997</v>
      </c>
      <c r="W7" s="7">
        <f t="shared" si="11"/>
        <v>0</v>
      </c>
      <c r="X7" s="9">
        <f t="shared" si="12"/>
        <v>2362.8500000000004</v>
      </c>
    </row>
    <row r="8" spans="1:27" x14ac:dyDescent="0.35">
      <c r="A8" t="s">
        <v>11</v>
      </c>
      <c r="B8" t="s">
        <v>12</v>
      </c>
      <c r="C8" s="2">
        <v>18.2</v>
      </c>
      <c r="D8" s="11">
        <v>29</v>
      </c>
      <c r="E8" s="11">
        <v>25</v>
      </c>
      <c r="F8" s="11">
        <v>41</v>
      </c>
      <c r="G8" s="11">
        <v>34</v>
      </c>
      <c r="H8" s="11">
        <v>32</v>
      </c>
      <c r="I8" s="3">
        <f t="shared" si="2"/>
        <v>0</v>
      </c>
      <c r="J8" s="3">
        <f t="shared" si="3"/>
        <v>0</v>
      </c>
      <c r="K8" s="3">
        <f t="shared" si="4"/>
        <v>1</v>
      </c>
      <c r="L8" s="3">
        <f t="shared" si="5"/>
        <v>0</v>
      </c>
      <c r="M8" s="3">
        <f t="shared" si="6"/>
        <v>0</v>
      </c>
      <c r="N8" s="2">
        <f>$C8*(D8-I8)</f>
        <v>527.79999999999995</v>
      </c>
      <c r="O8" s="2">
        <f>$C8*(E8-J8)</f>
        <v>455</v>
      </c>
      <c r="P8" s="2">
        <f>$C8*(F8-K8)</f>
        <v>728</v>
      </c>
      <c r="Q8" s="2">
        <f>$C8*(G8-L8)</f>
        <v>618.79999999999995</v>
      </c>
      <c r="R8" s="2">
        <f>$C8*(H8-M8)</f>
        <v>582.4</v>
      </c>
      <c r="S8" s="7">
        <f t="shared" si="7"/>
        <v>0</v>
      </c>
      <c r="T8" s="7">
        <f t="shared" si="8"/>
        <v>0</v>
      </c>
      <c r="U8" s="7">
        <f t="shared" si="9"/>
        <v>27.299999999999997</v>
      </c>
      <c r="V8" s="7">
        <f t="shared" si="10"/>
        <v>0</v>
      </c>
      <c r="W8" s="7">
        <f t="shared" si="11"/>
        <v>0</v>
      </c>
      <c r="X8" s="9">
        <f t="shared" si="12"/>
        <v>2939.3</v>
      </c>
    </row>
    <row r="9" spans="1:27" x14ac:dyDescent="0.35">
      <c r="A9" t="s">
        <v>13</v>
      </c>
      <c r="B9" t="s">
        <v>14</v>
      </c>
      <c r="C9" s="2">
        <v>18.45</v>
      </c>
      <c r="D9" s="11">
        <v>23</v>
      </c>
      <c r="E9" s="11">
        <v>27</v>
      </c>
      <c r="F9" s="11">
        <v>42</v>
      </c>
      <c r="G9" s="11">
        <v>20</v>
      </c>
      <c r="H9" s="11">
        <v>39</v>
      </c>
      <c r="I9" s="3">
        <f t="shared" si="2"/>
        <v>0</v>
      </c>
      <c r="J9" s="3">
        <f t="shared" si="3"/>
        <v>0</v>
      </c>
      <c r="K9" s="3">
        <f t="shared" si="4"/>
        <v>2</v>
      </c>
      <c r="L9" s="3">
        <f t="shared" si="5"/>
        <v>0</v>
      </c>
      <c r="M9" s="3">
        <f t="shared" si="6"/>
        <v>0</v>
      </c>
      <c r="N9" s="2">
        <f>$C9*(D9-I9)</f>
        <v>424.34999999999997</v>
      </c>
      <c r="O9" s="2">
        <f>$C9*(E9-J9)</f>
        <v>498.15</v>
      </c>
      <c r="P9" s="2">
        <f>$C9*(F9-K9)</f>
        <v>738</v>
      </c>
      <c r="Q9" s="2">
        <f>$C9*(G9-L9)</f>
        <v>369</v>
      </c>
      <c r="R9" s="2">
        <f>$C9*(H9-M9)</f>
        <v>719.55</v>
      </c>
      <c r="S9" s="7">
        <f t="shared" si="7"/>
        <v>0</v>
      </c>
      <c r="T9" s="7">
        <f t="shared" si="8"/>
        <v>0</v>
      </c>
      <c r="U9" s="7">
        <f t="shared" si="9"/>
        <v>55.349999999999994</v>
      </c>
      <c r="V9" s="7">
        <f t="shared" si="10"/>
        <v>0</v>
      </c>
      <c r="W9" s="7">
        <f t="shared" si="11"/>
        <v>0</v>
      </c>
      <c r="X9" s="9">
        <f t="shared" si="12"/>
        <v>2804.4</v>
      </c>
    </row>
    <row r="10" spans="1:27" x14ac:dyDescent="0.35">
      <c r="A10" t="s">
        <v>15</v>
      </c>
      <c r="B10" t="s">
        <v>16</v>
      </c>
      <c r="C10" s="2">
        <v>19.28</v>
      </c>
      <c r="D10" s="11">
        <v>34</v>
      </c>
      <c r="E10" s="11">
        <v>28</v>
      </c>
      <c r="F10" s="11">
        <v>28</v>
      </c>
      <c r="G10" s="11">
        <v>40</v>
      </c>
      <c r="H10" s="11">
        <v>43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3</v>
      </c>
      <c r="N10" s="2">
        <f>$C10*(D10-I10)</f>
        <v>655.52</v>
      </c>
      <c r="O10" s="2">
        <f>$C10*(E10-J10)</f>
        <v>539.84</v>
      </c>
      <c r="P10" s="2">
        <f>$C10*(F10-K10)</f>
        <v>539.84</v>
      </c>
      <c r="Q10" s="2">
        <f>$C10*(G10-L10)</f>
        <v>771.2</v>
      </c>
      <c r="R10" s="2">
        <f>$C10*(H10-M10)</f>
        <v>771.2</v>
      </c>
      <c r="S10" s="7">
        <f t="shared" si="7"/>
        <v>0</v>
      </c>
      <c r="T10" s="7">
        <f t="shared" si="8"/>
        <v>0</v>
      </c>
      <c r="U10" s="7">
        <f t="shared" si="9"/>
        <v>0</v>
      </c>
      <c r="V10" s="7">
        <f t="shared" si="10"/>
        <v>0</v>
      </c>
      <c r="W10" s="7">
        <f t="shared" si="11"/>
        <v>86.76</v>
      </c>
      <c r="X10" s="9">
        <f t="shared" si="12"/>
        <v>3364.3600000000006</v>
      </c>
    </row>
    <row r="11" spans="1:27" x14ac:dyDescent="0.35">
      <c r="A11" t="s">
        <v>17</v>
      </c>
      <c r="B11" t="s">
        <v>18</v>
      </c>
      <c r="C11" s="2">
        <v>20.11</v>
      </c>
      <c r="D11" s="11">
        <v>20</v>
      </c>
      <c r="E11" s="11">
        <v>37</v>
      </c>
      <c r="F11" s="11">
        <v>39</v>
      </c>
      <c r="G11" s="11">
        <v>37</v>
      </c>
      <c r="H11" s="11">
        <v>31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2">
        <f>$C11*(D11-I11)</f>
        <v>402.2</v>
      </c>
      <c r="O11" s="2">
        <f>$C11*(E11-J11)</f>
        <v>744.06999999999994</v>
      </c>
      <c r="P11" s="2">
        <f>$C11*(F11-K11)</f>
        <v>784.29</v>
      </c>
      <c r="Q11" s="2">
        <f>$C11*(G11-L11)</f>
        <v>744.06999999999994</v>
      </c>
      <c r="R11" s="2">
        <f>$C11*(H11-M11)</f>
        <v>623.41</v>
      </c>
      <c r="S11" s="7">
        <f t="shared" si="7"/>
        <v>0</v>
      </c>
      <c r="T11" s="7">
        <f t="shared" si="8"/>
        <v>0</v>
      </c>
      <c r="U11" s="7">
        <f t="shared" si="9"/>
        <v>0</v>
      </c>
      <c r="V11" s="7">
        <f t="shared" si="10"/>
        <v>0</v>
      </c>
      <c r="W11" s="7">
        <f t="shared" si="11"/>
        <v>0</v>
      </c>
      <c r="X11" s="9">
        <f t="shared" si="12"/>
        <v>3298.04</v>
      </c>
    </row>
    <row r="12" spans="1:27" x14ac:dyDescent="0.35">
      <c r="A12" t="s">
        <v>19</v>
      </c>
      <c r="B12" t="s">
        <v>20</v>
      </c>
      <c r="C12" s="2">
        <v>20.94</v>
      </c>
      <c r="D12" s="11">
        <v>27</v>
      </c>
      <c r="E12" s="11">
        <v>23</v>
      </c>
      <c r="F12" s="11">
        <v>29</v>
      </c>
      <c r="G12" s="11">
        <v>27</v>
      </c>
      <c r="H12" s="11">
        <v>39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2">
        <f>$C12*(D12-I12)</f>
        <v>565.38</v>
      </c>
      <c r="O12" s="2">
        <f>$C12*(E12-J12)</f>
        <v>481.62</v>
      </c>
      <c r="P12" s="2">
        <f>$C12*(F12-K12)</f>
        <v>607.26</v>
      </c>
      <c r="Q12" s="2">
        <f>$C12*(G12-L12)</f>
        <v>565.38</v>
      </c>
      <c r="R12" s="2">
        <f>$C12*(H12-M12)</f>
        <v>816.66000000000008</v>
      </c>
      <c r="S12" s="7">
        <f t="shared" si="7"/>
        <v>0</v>
      </c>
      <c r="T12" s="7">
        <f t="shared" si="8"/>
        <v>0</v>
      </c>
      <c r="U12" s="7">
        <f t="shared" si="9"/>
        <v>0</v>
      </c>
      <c r="V12" s="7">
        <f t="shared" si="10"/>
        <v>0</v>
      </c>
      <c r="W12" s="7">
        <f t="shared" si="11"/>
        <v>0</v>
      </c>
      <c r="X12" s="9">
        <f t="shared" si="12"/>
        <v>3036.3</v>
      </c>
    </row>
    <row r="13" spans="1:27" x14ac:dyDescent="0.35">
      <c r="A13" t="s">
        <v>21</v>
      </c>
      <c r="B13" t="s">
        <v>22</v>
      </c>
      <c r="C13" s="2">
        <v>21.77</v>
      </c>
      <c r="D13" s="11">
        <v>28</v>
      </c>
      <c r="E13" s="11">
        <v>33</v>
      </c>
      <c r="F13" s="11">
        <v>36</v>
      </c>
      <c r="G13" s="11">
        <v>22</v>
      </c>
      <c r="H13" s="11">
        <v>37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2">
        <f>$C13*(D13-I13)</f>
        <v>609.55999999999995</v>
      </c>
      <c r="O13" s="2">
        <f>$C13*(E13-J13)</f>
        <v>718.41</v>
      </c>
      <c r="P13" s="2">
        <f>$C13*(F13-K13)</f>
        <v>783.72</v>
      </c>
      <c r="Q13" s="2">
        <f>$C13*(G13-L13)</f>
        <v>478.94</v>
      </c>
      <c r="R13" s="2">
        <f>$C13*(H13-M13)</f>
        <v>805.49</v>
      </c>
      <c r="S13" s="7">
        <f t="shared" si="7"/>
        <v>0</v>
      </c>
      <c r="T13" s="7">
        <f t="shared" si="8"/>
        <v>0</v>
      </c>
      <c r="U13" s="7">
        <f t="shared" si="9"/>
        <v>0</v>
      </c>
      <c r="V13" s="7">
        <f t="shared" si="10"/>
        <v>0</v>
      </c>
      <c r="W13" s="7">
        <f t="shared" si="11"/>
        <v>0</v>
      </c>
      <c r="X13" s="9">
        <f t="shared" si="12"/>
        <v>3396.12</v>
      </c>
    </row>
    <row r="14" spans="1:27" x14ac:dyDescent="0.35">
      <c r="A14" t="s">
        <v>23</v>
      </c>
      <c r="B14" t="s">
        <v>24</v>
      </c>
      <c r="C14" s="2">
        <v>22.6</v>
      </c>
      <c r="D14" s="11">
        <v>32</v>
      </c>
      <c r="E14" s="11">
        <v>44</v>
      </c>
      <c r="F14" s="11">
        <v>21</v>
      </c>
      <c r="G14" s="11">
        <v>28</v>
      </c>
      <c r="H14" s="11">
        <v>29</v>
      </c>
      <c r="I14" s="3">
        <f t="shared" si="2"/>
        <v>0</v>
      </c>
      <c r="J14" s="3">
        <f t="shared" si="3"/>
        <v>4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2">
        <f>$C14*(D14-I14)</f>
        <v>723.2</v>
      </c>
      <c r="O14" s="2">
        <f>$C14*(E14-J14)</f>
        <v>904</v>
      </c>
      <c r="P14" s="2">
        <f>$C14*(F14-K14)</f>
        <v>474.6</v>
      </c>
      <c r="Q14" s="2">
        <f>$C14*(G14-L14)</f>
        <v>632.80000000000007</v>
      </c>
      <c r="R14" s="2">
        <f>$C14*(H14-M14)</f>
        <v>655.40000000000009</v>
      </c>
      <c r="S14" s="7">
        <f t="shared" si="7"/>
        <v>0</v>
      </c>
      <c r="T14" s="7">
        <f t="shared" si="8"/>
        <v>135.60000000000002</v>
      </c>
      <c r="U14" s="7">
        <f t="shared" si="9"/>
        <v>0</v>
      </c>
      <c r="V14" s="7">
        <f t="shared" si="10"/>
        <v>0</v>
      </c>
      <c r="W14" s="7">
        <f t="shared" si="11"/>
        <v>0</v>
      </c>
      <c r="X14" s="9">
        <f t="shared" si="12"/>
        <v>3525.6000000000004</v>
      </c>
    </row>
    <row r="15" spans="1:27" x14ac:dyDescent="0.35">
      <c r="A15" t="s">
        <v>25</v>
      </c>
      <c r="B15" t="s">
        <v>26</v>
      </c>
      <c r="C15" s="2">
        <v>23.43</v>
      </c>
      <c r="D15" s="11">
        <v>34</v>
      </c>
      <c r="E15" s="11">
        <v>35</v>
      </c>
      <c r="F15" s="11">
        <v>23</v>
      </c>
      <c r="G15" s="11">
        <v>22</v>
      </c>
      <c r="H15" s="11">
        <v>26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2">
        <f>$C15*(D15-I15)</f>
        <v>796.62</v>
      </c>
      <c r="O15" s="2">
        <f>$C15*(E15-J15)</f>
        <v>820.05</v>
      </c>
      <c r="P15" s="2">
        <f>$C15*(F15-K15)</f>
        <v>538.89</v>
      </c>
      <c r="Q15" s="2">
        <f>$C15*(G15-L15)</f>
        <v>515.46</v>
      </c>
      <c r="R15" s="2">
        <f>$C15*(H15-M15)</f>
        <v>609.17999999999995</v>
      </c>
      <c r="S15" s="7">
        <f t="shared" si="7"/>
        <v>0</v>
      </c>
      <c r="T15" s="7">
        <f t="shared" si="8"/>
        <v>0</v>
      </c>
      <c r="U15" s="7">
        <f t="shared" si="9"/>
        <v>0</v>
      </c>
      <c r="V15" s="7">
        <f t="shared" si="10"/>
        <v>0</v>
      </c>
      <c r="W15" s="7">
        <f t="shared" si="11"/>
        <v>0</v>
      </c>
      <c r="X15" s="9">
        <f t="shared" si="12"/>
        <v>3280.2</v>
      </c>
    </row>
    <row r="16" spans="1:27" x14ac:dyDescent="0.35">
      <c r="A16" t="s">
        <v>27</v>
      </c>
      <c r="B16" t="s">
        <v>28</v>
      </c>
      <c r="C16" s="2">
        <v>24.26</v>
      </c>
      <c r="D16" s="11">
        <v>37</v>
      </c>
      <c r="E16" s="11">
        <v>39</v>
      </c>
      <c r="F16" s="11">
        <v>32</v>
      </c>
      <c r="G16" s="11">
        <v>32</v>
      </c>
      <c r="H16" s="11">
        <v>36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2">
        <f>$C16*(D16-I16)</f>
        <v>897.62</v>
      </c>
      <c r="O16" s="2">
        <f>$C16*(E16-J16)</f>
        <v>946.1400000000001</v>
      </c>
      <c r="P16" s="2">
        <f>$C16*(F16-K16)</f>
        <v>776.32</v>
      </c>
      <c r="Q16" s="2">
        <f>$C16*(G16-L16)</f>
        <v>776.32</v>
      </c>
      <c r="R16" s="2">
        <f>$C16*(H16-M16)</f>
        <v>873.36</v>
      </c>
      <c r="S16" s="7">
        <f t="shared" si="7"/>
        <v>0</v>
      </c>
      <c r="T16" s="7">
        <f t="shared" si="8"/>
        <v>0</v>
      </c>
      <c r="U16" s="7">
        <f t="shared" si="9"/>
        <v>0</v>
      </c>
      <c r="V16" s="7">
        <f t="shared" si="10"/>
        <v>0</v>
      </c>
      <c r="W16" s="7">
        <f t="shared" si="11"/>
        <v>0</v>
      </c>
      <c r="X16" s="9">
        <f t="shared" si="12"/>
        <v>4269.76</v>
      </c>
    </row>
    <row r="17" spans="1:24" x14ac:dyDescent="0.35">
      <c r="A17" t="s">
        <v>29</v>
      </c>
      <c r="B17" t="s">
        <v>30</v>
      </c>
      <c r="C17" s="2">
        <v>42</v>
      </c>
      <c r="D17" s="11">
        <v>42</v>
      </c>
      <c r="E17" s="11">
        <v>28</v>
      </c>
      <c r="F17" s="11">
        <v>23</v>
      </c>
      <c r="G17" s="11">
        <v>42</v>
      </c>
      <c r="H17" s="11">
        <v>45</v>
      </c>
      <c r="I17" s="3">
        <f t="shared" si="2"/>
        <v>2</v>
      </c>
      <c r="J17" s="3">
        <f t="shared" si="3"/>
        <v>0</v>
      </c>
      <c r="K17" s="3">
        <f t="shared" si="4"/>
        <v>0</v>
      </c>
      <c r="L17" s="3">
        <f t="shared" si="5"/>
        <v>2</v>
      </c>
      <c r="M17" s="3">
        <f t="shared" si="6"/>
        <v>5</v>
      </c>
      <c r="N17" s="2">
        <f>$C17*(D17-I17)</f>
        <v>1680</v>
      </c>
      <c r="O17" s="2">
        <f>$C17*(E17-J17)</f>
        <v>1176</v>
      </c>
      <c r="P17" s="2">
        <f>$C17*(F17-K17)</f>
        <v>966</v>
      </c>
      <c r="Q17" s="2">
        <f>$C17*(G17-L17)</f>
        <v>1680</v>
      </c>
      <c r="R17" s="2">
        <f>$C17*(H17-M17)</f>
        <v>1680</v>
      </c>
      <c r="S17" s="7">
        <f t="shared" si="7"/>
        <v>126</v>
      </c>
      <c r="T17" s="7">
        <f t="shared" si="8"/>
        <v>0</v>
      </c>
      <c r="U17" s="7">
        <f t="shared" si="9"/>
        <v>0</v>
      </c>
      <c r="V17" s="7">
        <f t="shared" si="10"/>
        <v>126</v>
      </c>
      <c r="W17" s="7">
        <f t="shared" si="11"/>
        <v>315</v>
      </c>
      <c r="X17" s="9">
        <f t="shared" si="12"/>
        <v>7749</v>
      </c>
    </row>
    <row r="18" spans="1:24" x14ac:dyDescent="0.35">
      <c r="A18" t="s">
        <v>31</v>
      </c>
      <c r="B18" t="s">
        <v>32</v>
      </c>
      <c r="C18" s="2">
        <v>30.1</v>
      </c>
      <c r="D18" s="11">
        <v>25</v>
      </c>
      <c r="E18" s="11">
        <v>23</v>
      </c>
      <c r="F18" s="11">
        <v>44</v>
      </c>
      <c r="G18" s="11">
        <v>44</v>
      </c>
      <c r="H18" s="11">
        <v>23</v>
      </c>
      <c r="I18" s="3">
        <f t="shared" si="2"/>
        <v>0</v>
      </c>
      <c r="J18" s="3">
        <f t="shared" si="3"/>
        <v>0</v>
      </c>
      <c r="K18" s="3">
        <f t="shared" si="4"/>
        <v>4</v>
      </c>
      <c r="L18" s="3">
        <f t="shared" si="5"/>
        <v>4</v>
      </c>
      <c r="M18" s="3">
        <f t="shared" si="6"/>
        <v>0</v>
      </c>
      <c r="N18" s="2">
        <f>$C18*(D18-I18)</f>
        <v>752.5</v>
      </c>
      <c r="O18" s="2">
        <f>$C18*(E18-J18)</f>
        <v>692.30000000000007</v>
      </c>
      <c r="P18" s="2">
        <f>$C18*(F18-K18)</f>
        <v>1204</v>
      </c>
      <c r="Q18" s="2">
        <f>$C18*(G18-L18)</f>
        <v>1204</v>
      </c>
      <c r="R18" s="2">
        <f>$C18*(H18-M18)</f>
        <v>692.30000000000007</v>
      </c>
      <c r="S18" s="7">
        <f t="shared" si="7"/>
        <v>0</v>
      </c>
      <c r="T18" s="7">
        <f t="shared" si="8"/>
        <v>0</v>
      </c>
      <c r="U18" s="7">
        <f t="shared" si="9"/>
        <v>180.60000000000002</v>
      </c>
      <c r="V18" s="7">
        <f t="shared" si="10"/>
        <v>180.60000000000002</v>
      </c>
      <c r="W18" s="7">
        <f t="shared" si="11"/>
        <v>0</v>
      </c>
      <c r="X18" s="9">
        <f t="shared" si="12"/>
        <v>4906.3000000000011</v>
      </c>
    </row>
    <row r="19" spans="1:24" x14ac:dyDescent="0.35">
      <c r="A19" t="s">
        <v>33</v>
      </c>
      <c r="B19" t="s">
        <v>34</v>
      </c>
      <c r="C19" s="2">
        <v>24</v>
      </c>
      <c r="D19" s="11">
        <v>26</v>
      </c>
      <c r="E19" s="11">
        <v>36</v>
      </c>
      <c r="F19" s="11">
        <v>37</v>
      </c>
      <c r="G19" s="11">
        <v>31</v>
      </c>
      <c r="H19" s="11">
        <v>22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2">
        <f>$C19*(D19-I19)</f>
        <v>624</v>
      </c>
      <c r="O19" s="2">
        <f>$C19*(E19-J19)</f>
        <v>864</v>
      </c>
      <c r="P19" s="2">
        <f>$C19*(F19-K19)</f>
        <v>888</v>
      </c>
      <c r="Q19" s="2">
        <f>$C19*(G19-L19)</f>
        <v>744</v>
      </c>
      <c r="R19" s="2">
        <f>$C19*(H19-M19)</f>
        <v>528</v>
      </c>
      <c r="S19" s="7">
        <f t="shared" si="7"/>
        <v>0</v>
      </c>
      <c r="T19" s="7">
        <f t="shared" si="8"/>
        <v>0</v>
      </c>
      <c r="U19" s="7">
        <f t="shared" si="9"/>
        <v>0</v>
      </c>
      <c r="V19" s="7">
        <f t="shared" si="10"/>
        <v>0</v>
      </c>
      <c r="W19" s="7">
        <f t="shared" si="11"/>
        <v>0</v>
      </c>
      <c r="X19" s="9">
        <f t="shared" si="12"/>
        <v>3648</v>
      </c>
    </row>
    <row r="20" spans="1:24" x14ac:dyDescent="0.35">
      <c r="A20" t="s">
        <v>35</v>
      </c>
      <c r="B20" t="s">
        <v>36</v>
      </c>
      <c r="C20" s="2">
        <v>19</v>
      </c>
      <c r="D20" s="11">
        <v>33</v>
      </c>
      <c r="E20" s="11">
        <v>45</v>
      </c>
      <c r="F20" s="11">
        <v>28</v>
      </c>
      <c r="G20" s="11">
        <v>37</v>
      </c>
      <c r="H20" s="11">
        <v>37</v>
      </c>
      <c r="I20" s="3">
        <f t="shared" si="2"/>
        <v>0</v>
      </c>
      <c r="J20" s="3">
        <f t="shared" si="3"/>
        <v>5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2">
        <f>$C20*(D20-I20)</f>
        <v>627</v>
      </c>
      <c r="O20" s="2">
        <f>$C20*(E20-J20)</f>
        <v>760</v>
      </c>
      <c r="P20" s="2">
        <f>$C20*(F20-K20)</f>
        <v>532</v>
      </c>
      <c r="Q20" s="2">
        <f>$C20*(G20-L20)</f>
        <v>703</v>
      </c>
      <c r="R20" s="2">
        <f>$C20*(H20-M20)</f>
        <v>703</v>
      </c>
      <c r="S20" s="7">
        <f t="shared" si="7"/>
        <v>0</v>
      </c>
      <c r="T20" s="7">
        <f t="shared" si="8"/>
        <v>142.5</v>
      </c>
      <c r="U20" s="7">
        <f t="shared" si="9"/>
        <v>0</v>
      </c>
      <c r="V20" s="7">
        <f t="shared" si="10"/>
        <v>0</v>
      </c>
      <c r="W20" s="7">
        <f t="shared" si="11"/>
        <v>0</v>
      </c>
      <c r="X20" s="9">
        <f t="shared" si="12"/>
        <v>3467.5</v>
      </c>
    </row>
    <row r="21" spans="1:24" x14ac:dyDescent="0.35">
      <c r="A21" t="s">
        <v>37</v>
      </c>
      <c r="B21" t="s">
        <v>38</v>
      </c>
      <c r="C21" s="2">
        <v>50.2</v>
      </c>
      <c r="D21" s="11">
        <v>27</v>
      </c>
      <c r="E21" s="11">
        <v>31</v>
      </c>
      <c r="F21" s="11">
        <v>36</v>
      </c>
      <c r="G21" s="11">
        <v>32</v>
      </c>
      <c r="H21" s="11">
        <v>27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2">
        <f>$C21*(D21-I21)</f>
        <v>1355.4</v>
      </c>
      <c r="O21" s="2">
        <f>$C21*(E21-J21)</f>
        <v>1556.2</v>
      </c>
      <c r="P21" s="2">
        <f>$C21*(F21-K21)</f>
        <v>1807.2</v>
      </c>
      <c r="Q21" s="2">
        <f>$C21*(G21-L21)</f>
        <v>1606.4</v>
      </c>
      <c r="R21" s="2">
        <f>$C21*(H21-M21)</f>
        <v>1355.4</v>
      </c>
      <c r="S21" s="7">
        <f t="shared" si="7"/>
        <v>0</v>
      </c>
      <c r="T21" s="7">
        <f t="shared" si="8"/>
        <v>0</v>
      </c>
      <c r="U21" s="7">
        <f t="shared" si="9"/>
        <v>0</v>
      </c>
      <c r="V21" s="7">
        <f t="shared" si="10"/>
        <v>0</v>
      </c>
      <c r="W21" s="7">
        <f t="shared" si="11"/>
        <v>0</v>
      </c>
      <c r="X21" s="9">
        <f t="shared" si="12"/>
        <v>7680.6</v>
      </c>
    </row>
    <row r="22" spans="1:24" x14ac:dyDescent="0.35">
      <c r="A22" t="s">
        <v>39</v>
      </c>
      <c r="B22" t="s">
        <v>40</v>
      </c>
      <c r="C22" s="2">
        <v>23.5</v>
      </c>
      <c r="D22" s="11">
        <v>26</v>
      </c>
      <c r="E22" s="11">
        <v>20</v>
      </c>
      <c r="F22" s="11">
        <v>44</v>
      </c>
      <c r="G22" s="11">
        <v>40</v>
      </c>
      <c r="H22" s="11">
        <v>27</v>
      </c>
      <c r="I22" s="3">
        <f t="shared" si="2"/>
        <v>0</v>
      </c>
      <c r="J22" s="3">
        <f t="shared" si="3"/>
        <v>0</v>
      </c>
      <c r="K22" s="3">
        <f t="shared" si="4"/>
        <v>4</v>
      </c>
      <c r="L22" s="3">
        <f t="shared" si="5"/>
        <v>0</v>
      </c>
      <c r="M22" s="3">
        <f t="shared" si="6"/>
        <v>0</v>
      </c>
      <c r="N22" s="2">
        <f>$C22*(D22-I22)</f>
        <v>611</v>
      </c>
      <c r="O22" s="2">
        <f>$C22*(E22-J22)</f>
        <v>470</v>
      </c>
      <c r="P22" s="2">
        <f>$C22*(F22-K22)</f>
        <v>940</v>
      </c>
      <c r="Q22" s="2">
        <f>$C22*(G22-L22)</f>
        <v>940</v>
      </c>
      <c r="R22" s="2">
        <f>$C22*(H22-M22)</f>
        <v>634.5</v>
      </c>
      <c r="S22" s="7">
        <f t="shared" si="7"/>
        <v>0</v>
      </c>
      <c r="T22" s="7">
        <f t="shared" si="8"/>
        <v>0</v>
      </c>
      <c r="U22" s="7">
        <f t="shared" si="9"/>
        <v>141</v>
      </c>
      <c r="V22" s="7">
        <f t="shared" si="10"/>
        <v>0</v>
      </c>
      <c r="W22" s="7">
        <f t="shared" si="11"/>
        <v>0</v>
      </c>
      <c r="X22" s="9">
        <f t="shared" si="12"/>
        <v>3736.5</v>
      </c>
    </row>
    <row r="23" spans="1:24" x14ac:dyDescent="0.35">
      <c r="A23" t="s">
        <v>41</v>
      </c>
      <c r="B23" t="s">
        <v>42</v>
      </c>
      <c r="C23" s="2">
        <v>24.9</v>
      </c>
      <c r="D23" s="11">
        <v>30</v>
      </c>
      <c r="E23" s="11">
        <v>20</v>
      </c>
      <c r="F23" s="11">
        <v>45</v>
      </c>
      <c r="G23" s="11">
        <v>28</v>
      </c>
      <c r="H23" s="11">
        <v>23</v>
      </c>
      <c r="I23" s="3">
        <f t="shared" si="2"/>
        <v>0</v>
      </c>
      <c r="J23" s="3">
        <f t="shared" si="3"/>
        <v>0</v>
      </c>
      <c r="K23" s="3">
        <f t="shared" si="4"/>
        <v>5</v>
      </c>
      <c r="L23" s="3">
        <f t="shared" si="5"/>
        <v>0</v>
      </c>
      <c r="M23" s="3">
        <f t="shared" si="6"/>
        <v>0</v>
      </c>
      <c r="N23" s="2">
        <f>$C23*(D23-I23)</f>
        <v>747</v>
      </c>
      <c r="O23" s="2">
        <f>$C23*(E23-J23)</f>
        <v>498</v>
      </c>
      <c r="P23" s="2">
        <f>$C23*(F23-K23)</f>
        <v>996</v>
      </c>
      <c r="Q23" s="2">
        <f>$C23*(G23-L23)</f>
        <v>697.19999999999993</v>
      </c>
      <c r="R23" s="2">
        <f>$C23*(H23-M23)</f>
        <v>572.69999999999993</v>
      </c>
      <c r="S23" s="7">
        <f t="shared" si="7"/>
        <v>0</v>
      </c>
      <c r="T23" s="7">
        <f t="shared" si="8"/>
        <v>0</v>
      </c>
      <c r="U23" s="7">
        <f t="shared" si="9"/>
        <v>186.74999999999997</v>
      </c>
      <c r="V23" s="7">
        <f t="shared" si="10"/>
        <v>0</v>
      </c>
      <c r="W23" s="7">
        <f t="shared" si="11"/>
        <v>0</v>
      </c>
      <c r="X23" s="9">
        <f t="shared" si="12"/>
        <v>3697.6499999999996</v>
      </c>
    </row>
    <row r="24" spans="1:24" x14ac:dyDescent="0.35">
      <c r="A24" t="s">
        <v>43</v>
      </c>
      <c r="B24" t="s">
        <v>44</v>
      </c>
      <c r="C24" s="2">
        <v>27.3</v>
      </c>
      <c r="D24" s="11">
        <v>36</v>
      </c>
      <c r="E24" s="11">
        <v>34</v>
      </c>
      <c r="F24" s="11">
        <v>43</v>
      </c>
      <c r="G24" s="11">
        <v>30</v>
      </c>
      <c r="H24" s="11">
        <v>40</v>
      </c>
      <c r="I24" s="3">
        <f t="shared" si="2"/>
        <v>0</v>
      </c>
      <c r="J24" s="3">
        <f t="shared" si="3"/>
        <v>0</v>
      </c>
      <c r="K24" s="3">
        <f t="shared" si="4"/>
        <v>3</v>
      </c>
      <c r="L24" s="3">
        <f t="shared" si="5"/>
        <v>0</v>
      </c>
      <c r="M24" s="3">
        <f t="shared" si="6"/>
        <v>0</v>
      </c>
      <c r="N24" s="2">
        <f>$C24*(D24-I24)</f>
        <v>982.80000000000007</v>
      </c>
      <c r="O24" s="2">
        <f>$C24*(E24-J24)</f>
        <v>928.2</v>
      </c>
      <c r="P24" s="2">
        <f>$C24*(F24-K24)</f>
        <v>1092</v>
      </c>
      <c r="Q24" s="2">
        <f>$C24*(G24-L24)</f>
        <v>819</v>
      </c>
      <c r="R24" s="2">
        <f>$C24*(H24-M24)</f>
        <v>1092</v>
      </c>
      <c r="S24" s="7">
        <f t="shared" si="7"/>
        <v>0</v>
      </c>
      <c r="T24" s="7">
        <f t="shared" si="8"/>
        <v>0</v>
      </c>
      <c r="U24" s="7">
        <f t="shared" si="9"/>
        <v>122.85000000000001</v>
      </c>
      <c r="V24" s="7">
        <f t="shared" si="10"/>
        <v>0</v>
      </c>
      <c r="W24" s="7">
        <f t="shared" si="11"/>
        <v>0</v>
      </c>
      <c r="X24" s="9">
        <f t="shared" si="12"/>
        <v>5036.8500000000004</v>
      </c>
    </row>
    <row r="25" spans="1:24" x14ac:dyDescent="0.35">
      <c r="S25" s="7">
        <f t="shared" ref="S25" si="13">I25*($C25*1.5)</f>
        <v>0</v>
      </c>
      <c r="T25" s="7">
        <f t="shared" ref="T25" si="14">J25*($C25*1.5)</f>
        <v>0</v>
      </c>
      <c r="U25" s="7">
        <f t="shared" ref="U25" si="15">K25*($C25*1.5)</f>
        <v>0</v>
      </c>
      <c r="V25" s="7">
        <f t="shared" ref="V25" si="16">L25*($C25*1.5)</f>
        <v>0</v>
      </c>
      <c r="W25" s="7">
        <f t="shared" ref="W25" si="17">M25*($C25*1.5)</f>
        <v>0</v>
      </c>
      <c r="X25" s="9">
        <f t="shared" ref="X25" si="18">SUM(N25:W25)</f>
        <v>0</v>
      </c>
    </row>
    <row r="26" spans="1:24" x14ac:dyDescent="0.35">
      <c r="A26" t="s">
        <v>58</v>
      </c>
      <c r="C26" s="2">
        <f>MAX(C4:C24)</f>
        <v>50.2</v>
      </c>
      <c r="D26" s="13">
        <f t="shared" ref="D26:X26" si="19">MAX(D4:D24)</f>
        <v>42</v>
      </c>
      <c r="E26" s="13">
        <f t="shared" si="19"/>
        <v>45</v>
      </c>
      <c r="F26" s="13">
        <f t="shared" si="19"/>
        <v>45</v>
      </c>
      <c r="G26" s="13">
        <f t="shared" si="19"/>
        <v>44</v>
      </c>
      <c r="H26" s="13">
        <f t="shared" si="19"/>
        <v>45</v>
      </c>
      <c r="I26" s="13">
        <f t="shared" si="19"/>
        <v>2</v>
      </c>
      <c r="J26" s="13">
        <f t="shared" si="19"/>
        <v>5</v>
      </c>
      <c r="K26" s="13">
        <f t="shared" si="19"/>
        <v>5</v>
      </c>
      <c r="L26" s="13">
        <f t="shared" si="19"/>
        <v>4</v>
      </c>
      <c r="M26" s="13">
        <f t="shared" si="19"/>
        <v>5</v>
      </c>
      <c r="N26" s="2">
        <f t="shared" si="19"/>
        <v>1680</v>
      </c>
      <c r="O26" s="2">
        <f t="shared" si="19"/>
        <v>1556.2</v>
      </c>
      <c r="P26" s="2">
        <f t="shared" si="19"/>
        <v>1807.2</v>
      </c>
      <c r="Q26" s="2">
        <f t="shared" si="19"/>
        <v>1680</v>
      </c>
      <c r="R26" s="2">
        <f t="shared" si="19"/>
        <v>1680</v>
      </c>
      <c r="S26" s="2">
        <f t="shared" si="19"/>
        <v>126</v>
      </c>
      <c r="T26" s="2">
        <f t="shared" si="19"/>
        <v>142.5</v>
      </c>
      <c r="U26" s="2">
        <f t="shared" si="19"/>
        <v>186.74999999999997</v>
      </c>
      <c r="V26" s="2">
        <f t="shared" si="19"/>
        <v>180.60000000000002</v>
      </c>
      <c r="W26" s="2">
        <f t="shared" si="19"/>
        <v>315</v>
      </c>
      <c r="X26" s="2">
        <f t="shared" si="19"/>
        <v>7749</v>
      </c>
    </row>
    <row r="27" spans="1:24" x14ac:dyDescent="0.35">
      <c r="A27" t="s">
        <v>59</v>
      </c>
      <c r="C27" s="2">
        <f>MIN(C4:C24)</f>
        <v>12</v>
      </c>
      <c r="D27" s="13">
        <f t="shared" ref="D27:X27" si="20">MIN(D4:D24)</f>
        <v>20</v>
      </c>
      <c r="E27" s="13">
        <f t="shared" si="20"/>
        <v>20</v>
      </c>
      <c r="F27" s="13">
        <f t="shared" si="20"/>
        <v>20</v>
      </c>
      <c r="G27" s="13">
        <f t="shared" si="20"/>
        <v>20</v>
      </c>
      <c r="H27" s="13">
        <f t="shared" si="20"/>
        <v>22</v>
      </c>
      <c r="I27" s="13">
        <f t="shared" si="20"/>
        <v>0</v>
      </c>
      <c r="J27" s="13">
        <f t="shared" si="20"/>
        <v>0</v>
      </c>
      <c r="K27" s="13">
        <f t="shared" si="20"/>
        <v>0</v>
      </c>
      <c r="L27" s="13">
        <f t="shared" si="20"/>
        <v>0</v>
      </c>
      <c r="M27" s="13">
        <f t="shared" si="20"/>
        <v>0</v>
      </c>
      <c r="N27" s="2">
        <f t="shared" si="20"/>
        <v>318</v>
      </c>
      <c r="O27" s="2">
        <f t="shared" si="20"/>
        <v>361.09999999999997</v>
      </c>
      <c r="P27" s="2">
        <f t="shared" si="20"/>
        <v>360</v>
      </c>
      <c r="Q27" s="2">
        <f t="shared" si="20"/>
        <v>369</v>
      </c>
      <c r="R27" s="2">
        <f t="shared" si="20"/>
        <v>392.5</v>
      </c>
      <c r="S27" s="2">
        <f t="shared" si="20"/>
        <v>0</v>
      </c>
      <c r="T27" s="2">
        <f t="shared" si="20"/>
        <v>0</v>
      </c>
      <c r="U27" s="2">
        <f t="shared" si="20"/>
        <v>0</v>
      </c>
      <c r="V27" s="2">
        <f t="shared" si="20"/>
        <v>0</v>
      </c>
      <c r="W27" s="2">
        <f t="shared" si="20"/>
        <v>0</v>
      </c>
      <c r="X27" s="2">
        <f t="shared" si="20"/>
        <v>2322</v>
      </c>
    </row>
    <row r="28" spans="1:24" x14ac:dyDescent="0.35">
      <c r="A28" t="s">
        <v>60</v>
      </c>
      <c r="C28" s="2">
        <f>AVERAGE(C4:C24)</f>
        <v>23.411428571428569</v>
      </c>
      <c r="D28" s="13">
        <f t="shared" ref="D28:X28" si="21">AVERAGE(D4:D24)</f>
        <v>29.761904761904763</v>
      </c>
      <c r="E28" s="13">
        <f t="shared" si="21"/>
        <v>30.714285714285715</v>
      </c>
      <c r="F28" s="13">
        <f t="shared" si="21"/>
        <v>33.714285714285715</v>
      </c>
      <c r="G28" s="13">
        <f t="shared" si="21"/>
        <v>32.952380952380949</v>
      </c>
      <c r="H28" s="13">
        <f t="shared" si="21"/>
        <v>32.761904761904759</v>
      </c>
      <c r="I28" s="13">
        <f t="shared" si="21"/>
        <v>9.5238095238095233E-2</v>
      </c>
      <c r="J28" s="13">
        <f t="shared" si="21"/>
        <v>0.42857142857142855</v>
      </c>
      <c r="K28" s="13">
        <f t="shared" si="21"/>
        <v>0.90476190476190477</v>
      </c>
      <c r="L28" s="13">
        <f t="shared" si="21"/>
        <v>0.52380952380952384</v>
      </c>
      <c r="M28" s="13">
        <f t="shared" si="21"/>
        <v>0.52380952380952384</v>
      </c>
      <c r="N28" s="2">
        <f t="shared" si="21"/>
        <v>704.26428571428562</v>
      </c>
      <c r="O28" s="2">
        <f t="shared" si="21"/>
        <v>705.3038095238096</v>
      </c>
      <c r="P28" s="2">
        <f t="shared" si="21"/>
        <v>768.74380952380966</v>
      </c>
      <c r="Q28" s="2">
        <f t="shared" si="21"/>
        <v>761.31285714285718</v>
      </c>
      <c r="R28" s="2">
        <f t="shared" si="21"/>
        <v>746.87857142857149</v>
      </c>
      <c r="S28" s="2">
        <f t="shared" si="21"/>
        <v>6</v>
      </c>
      <c r="T28" s="2">
        <f t="shared" si="21"/>
        <v>13.242857142857144</v>
      </c>
      <c r="U28" s="2">
        <f t="shared" si="21"/>
        <v>33.992857142857147</v>
      </c>
      <c r="V28" s="2">
        <f t="shared" si="21"/>
        <v>19.150000000000002</v>
      </c>
      <c r="W28" s="2">
        <f t="shared" si="21"/>
        <v>21.702857142857141</v>
      </c>
      <c r="X28" s="2">
        <f t="shared" si="21"/>
        <v>3780.591904761905</v>
      </c>
    </row>
    <row r="29" spans="1:24" x14ac:dyDescent="0.35">
      <c r="A29" t="s">
        <v>61</v>
      </c>
      <c r="C29" s="2">
        <f>SUM(C4:C24)</f>
        <v>491.64</v>
      </c>
      <c r="D29" s="13">
        <f t="shared" ref="D29:X29" si="22">SUM(D4:D24)</f>
        <v>625</v>
      </c>
      <c r="E29" s="13">
        <f t="shared" si="22"/>
        <v>645</v>
      </c>
      <c r="F29" s="13">
        <f t="shared" si="22"/>
        <v>708</v>
      </c>
      <c r="G29" s="13">
        <f t="shared" si="22"/>
        <v>692</v>
      </c>
      <c r="H29" s="13">
        <f t="shared" si="22"/>
        <v>688</v>
      </c>
      <c r="I29" s="13">
        <f t="shared" si="22"/>
        <v>2</v>
      </c>
      <c r="J29" s="13">
        <f t="shared" si="22"/>
        <v>9</v>
      </c>
      <c r="K29" s="13">
        <f t="shared" si="22"/>
        <v>19</v>
      </c>
      <c r="L29" s="13">
        <f t="shared" si="22"/>
        <v>11</v>
      </c>
      <c r="M29" s="13">
        <f t="shared" si="22"/>
        <v>11</v>
      </c>
      <c r="N29" s="2">
        <f t="shared" si="22"/>
        <v>14789.549999999997</v>
      </c>
      <c r="O29" s="2">
        <f t="shared" si="22"/>
        <v>14811.380000000001</v>
      </c>
      <c r="P29" s="2">
        <f t="shared" si="22"/>
        <v>16143.620000000003</v>
      </c>
      <c r="Q29" s="2">
        <f t="shared" si="22"/>
        <v>15987.57</v>
      </c>
      <c r="R29" s="2">
        <f t="shared" si="22"/>
        <v>15684.45</v>
      </c>
      <c r="S29" s="2">
        <f t="shared" si="22"/>
        <v>126</v>
      </c>
      <c r="T29" s="2">
        <f t="shared" si="22"/>
        <v>278.10000000000002</v>
      </c>
      <c r="U29" s="2">
        <f t="shared" si="22"/>
        <v>713.85</v>
      </c>
      <c r="V29" s="2">
        <f t="shared" si="22"/>
        <v>402.15000000000003</v>
      </c>
      <c r="W29" s="2">
        <f t="shared" si="22"/>
        <v>455.76</v>
      </c>
      <c r="X29" s="2">
        <f t="shared" si="22"/>
        <v>79392.430000000008</v>
      </c>
    </row>
    <row r="31" spans="1:24" x14ac:dyDescent="0.35">
      <c r="A31" t="s">
        <v>62</v>
      </c>
      <c r="N31" s="2">
        <f>AVERAGE(N29/D29)</f>
        <v>23.663279999999997</v>
      </c>
      <c r="O31" s="2">
        <f t="shared" ref="O31:R31" si="23">AVERAGE(O29/E29)</f>
        <v>22.963379844961242</v>
      </c>
      <c r="P31" s="2">
        <f t="shared" si="23"/>
        <v>22.80172316384181</v>
      </c>
      <c r="Q31" s="2">
        <f t="shared" si="23"/>
        <v>23.10342485549133</v>
      </c>
      <c r="R31" s="2">
        <f t="shared" si="23"/>
        <v>22.797165697674419</v>
      </c>
    </row>
  </sheetData>
  <mergeCells count="1">
    <mergeCell ref="F1:H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Lucchesi</dc:creator>
  <cp:lastModifiedBy>Andrew Peterson</cp:lastModifiedBy>
  <dcterms:created xsi:type="dcterms:W3CDTF">2023-07-10T17:04:28Z</dcterms:created>
  <dcterms:modified xsi:type="dcterms:W3CDTF">2023-09-11T18:37:22Z</dcterms:modified>
</cp:coreProperties>
</file>