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0"/>
  <workbookPr filterPrivacy="1" codeName="ThisWorkbook"/>
  <xr:revisionPtr revIDLastSave="47" documentId="8_{114ACBBB-F622-4AF3-AD62-13981367783A}" xr6:coauthVersionLast="45" xr6:coauthVersionMax="45" xr10:uidLastSave="{2203022F-1124-4AC5-A094-4D0F345F1B7F}"/>
  <bookViews>
    <workbookView xWindow="-120" yWindow="-120" windowWidth="38640" windowHeight="23640" xr2:uid="{00000000-000D-0000-FFFF-FFFF00000000}"/>
  </bookViews>
  <sheets>
    <sheet name="ProjectSchedule" sheetId="11" r:id="rId1"/>
    <sheet name="About" sheetId="12" r:id="rId2"/>
  </sheets>
  <definedNames>
    <definedName name="Display_Week">ProjectSchedule!$G$4</definedName>
    <definedName name="_xlnm.Print_Titles" localSheetId="0">ProjectSchedule!$4:$6</definedName>
    <definedName name="Project_Start">ProjectSchedule!$G$3</definedName>
    <definedName name="task_end" localSheetId="0">ProjectSchedule!$H1</definedName>
    <definedName name="task_progress" localSheetId="0">ProjectSchedule!$F1</definedName>
    <definedName name="task_start" localSheetId="0">ProjectSchedule!$G1</definedName>
    <definedName name="today" localSheetId="0">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1" l="1"/>
  <c r="G20" i="11" s="1"/>
  <c r="H20" i="11" s="1"/>
  <c r="G13" i="11" l="1"/>
  <c r="G19" i="11"/>
  <c r="J7" i="11"/>
  <c r="G9" i="11" l="1"/>
  <c r="H19" i="11" s="1"/>
  <c r="G21" i="11" s="1"/>
  <c r="H21" i="11" l="1"/>
  <c r="J20" i="11" s="1"/>
  <c r="G22" i="11"/>
  <c r="H9" i="11"/>
  <c r="G10" i="11" s="1"/>
  <c r="K5" i="11"/>
  <c r="J33" i="11"/>
  <c r="J28" i="11"/>
  <c r="J27" i="11"/>
  <c r="J26" i="11"/>
  <c r="J24" i="11"/>
  <c r="J19" i="11"/>
  <c r="J18" i="11"/>
  <c r="J12" i="11"/>
  <c r="J8" i="11"/>
  <c r="J9" i="11" l="1"/>
  <c r="H22" i="11"/>
  <c r="H10" i="11"/>
  <c r="G11" i="11" s="1"/>
  <c r="H11" i="11" s="1"/>
  <c r="G14" i="11"/>
  <c r="K6" i="11"/>
  <c r="J25" i="11" l="1"/>
  <c r="J10" i="11"/>
  <c r="G23" i="11"/>
  <c r="J21" i="11"/>
  <c r="H14" i="11"/>
  <c r="H13" i="11"/>
  <c r="J13" i="11" s="1"/>
  <c r="L5" i="11"/>
  <c r="M5" i="11" s="1"/>
  <c r="N5" i="11" s="1"/>
  <c r="O5" i="11" s="1"/>
  <c r="P5" i="11" s="1"/>
  <c r="Q5" i="11" s="1"/>
  <c r="R5" i="11" s="1"/>
  <c r="K4" i="11"/>
  <c r="H23" i="11" l="1"/>
  <c r="J22" i="11" s="1"/>
  <c r="J14" i="11"/>
  <c r="G15" i="11"/>
  <c r="G16" i="11" s="1"/>
  <c r="G17" i="11" s="1"/>
  <c r="R4" i="11"/>
  <c r="S5" i="11"/>
  <c r="T5" i="11" s="1"/>
  <c r="U5" i="11" s="1"/>
  <c r="V5" i="11" s="1"/>
  <c r="W5" i="11" s="1"/>
  <c r="X5" i="11" s="1"/>
  <c r="Y5" i="11" s="1"/>
  <c r="L6" i="11"/>
  <c r="J23" i="11" l="1"/>
  <c r="H17" i="11"/>
  <c r="J17" i="11" s="1"/>
  <c r="H16" i="11"/>
  <c r="J16" i="11" s="1"/>
  <c r="H15" i="11"/>
  <c r="J15" i="11" s="1"/>
  <c r="Y4" i="11"/>
  <c r="Z5" i="11"/>
  <c r="AA5" i="11" s="1"/>
  <c r="AB5" i="11" s="1"/>
  <c r="AC5" i="11" s="1"/>
  <c r="AD5" i="11" s="1"/>
  <c r="AE5" i="11" s="1"/>
  <c r="AF5" i="11" s="1"/>
  <c r="M6" i="11"/>
  <c r="AG5" i="11" l="1"/>
  <c r="AH5" i="11" s="1"/>
  <c r="AI5" i="11" s="1"/>
  <c r="AJ5" i="11" s="1"/>
  <c r="AK5" i="11" s="1"/>
  <c r="AL5" i="11" s="1"/>
  <c r="AF4" i="11"/>
  <c r="N6" i="11"/>
  <c r="AM5" i="11" l="1"/>
  <c r="AN5" i="11" s="1"/>
  <c r="AO5" i="11" s="1"/>
  <c r="AP5" i="11" s="1"/>
  <c r="AQ5" i="11" s="1"/>
  <c r="AR5" i="11" s="1"/>
  <c r="AS5" i="11" s="1"/>
  <c r="O6" i="11"/>
  <c r="AT5" i="11" l="1"/>
  <c r="AU5" i="11" s="1"/>
  <c r="AM4" i="11"/>
  <c r="P6" i="11"/>
  <c r="AV5" i="11" l="1"/>
  <c r="AU6" i="11"/>
  <c r="AT4" i="11"/>
  <c r="Q6" i="11"/>
  <c r="AW5" i="11" l="1"/>
  <c r="AV6" i="11"/>
  <c r="AX5" i="11" l="1"/>
  <c r="AW6" i="11"/>
  <c r="R6" i="11"/>
  <c r="S6" i="11"/>
  <c r="AY5" i="11" l="1"/>
  <c r="AX6" i="11"/>
  <c r="T6" i="11"/>
  <c r="AZ5" i="11" l="1"/>
  <c r="BA5" i="11" s="1"/>
  <c r="AY6" i="11"/>
  <c r="U6" i="11"/>
  <c r="BA6" i="11" l="1"/>
  <c r="BB5" i="11"/>
  <c r="BA4" i="11"/>
  <c r="AZ6" i="11"/>
  <c r="V6" i="11"/>
  <c r="BC5" i="11" l="1"/>
  <c r="BB6" i="11"/>
  <c r="W6" i="11"/>
  <c r="BC6" i="11" l="1"/>
  <c r="BD5" i="11"/>
  <c r="X6" i="11"/>
  <c r="BD6" i="11" l="1"/>
  <c r="BE5" i="11"/>
  <c r="Y6" i="11"/>
  <c r="BE6" i="11" l="1"/>
  <c r="BF5" i="11"/>
  <c r="Z6" i="11"/>
  <c r="BG5" i="11" l="1"/>
  <c r="BF6" i="11"/>
  <c r="AA6" i="11"/>
  <c r="BG6" i="11" l="1"/>
  <c r="BH5" i="11"/>
  <c r="AB6" i="11"/>
  <c r="BH6" i="11" l="1"/>
  <c r="BI5" i="11"/>
  <c r="BH4" i="11"/>
  <c r="AC6" i="11"/>
  <c r="BI6" i="11" l="1"/>
  <c r="BJ5" i="11"/>
  <c r="AD6" i="11"/>
  <c r="BK5" i="11" l="1"/>
  <c r="BJ6" i="11"/>
  <c r="AE6" i="11"/>
  <c r="BL5" i="11" l="1"/>
  <c r="BK6" i="11"/>
  <c r="AF6" i="11"/>
  <c r="BM5" i="11" l="1"/>
  <c r="BL6" i="11"/>
  <c r="AG6" i="11"/>
  <c r="BN5" i="11" l="1"/>
  <c r="BM6" i="11"/>
  <c r="AH6" i="11"/>
  <c r="BN6" i="11" l="1"/>
  <c r="AI6" i="11"/>
  <c r="AJ6" i="11" l="1"/>
  <c r="AK6" i="11" l="1"/>
  <c r="AL6" i="11" l="1"/>
  <c r="AM6" i="11" l="1"/>
  <c r="AN6" i="11" l="1"/>
  <c r="AO6" i="11" l="1"/>
  <c r="AP6" i="11" l="1"/>
  <c r="AQ6" i="11" l="1"/>
  <c r="AR6" i="11" l="1"/>
  <c r="AS6" i="11" l="1"/>
  <c r="AT6" i="11" l="1"/>
</calcChain>
</file>

<file path=xl/sharedStrings.xml><?xml version="1.0" encoding="utf-8"?>
<sst xmlns="http://schemas.openxmlformats.org/spreadsheetml/2006/main" count="115" uniqueCount="71">
  <si>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</si>
  <si>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Web Search Engine</t>
  </si>
  <si>
    <t>SIMPLE GANTT CHART by Vertex42.com</t>
  </si>
  <si>
    <t>Enter Company Name in cell B2.</t>
  </si>
  <si>
    <t>Trine University</t>
  </si>
  <si>
    <t>https://www.vertex42.com/ExcelTemplates/simple-gantt-chart.html</t>
  </si>
  <si>
    <t>Enter the name of the Project Lead in cell B3. Enter the Project Start date in cell E3. Pooject Start: label is in cell C3.</t>
  </si>
  <si>
    <t>Project Manager Andrew Baughman</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</si>
  <si>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</si>
  <si>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</si>
  <si>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</si>
  <si>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</si>
  <si>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</si>
  <si>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</si>
  <si>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</si>
  <si>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</si>
  <si>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</si>
  <si>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</si>
  <si>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Difficulty</t>
  </si>
  <si>
    <t>DAYS</t>
  </si>
  <si>
    <t xml:space="preserve">Do not delete this row. This row is hidden to preserve a formula that is used to highlight the curren day within the project schedule. </t>
  </si>
  <si>
    <t>ID</t>
  </si>
  <si>
    <t>Database Sever</t>
  </si>
  <si>
    <t>Latest Dependency ID</t>
  </si>
  <si>
    <t>Set up and Configure</t>
  </si>
  <si>
    <t>/</t>
  </si>
  <si>
    <t>Loveless, Connor</t>
  </si>
  <si>
    <t>Set up Git</t>
  </si>
  <si>
    <t>Set up Azure connection</t>
  </si>
  <si>
    <t>Crawlers</t>
  </si>
  <si>
    <t>write basic crawler</t>
  </si>
  <si>
    <t>Baughman, Andrew</t>
  </si>
  <si>
    <t>adapt crawler to database</t>
  </si>
  <si>
    <t>connect crawler to database</t>
  </si>
  <si>
    <t>improve/add crawlers</t>
  </si>
  <si>
    <t>Website</t>
  </si>
  <si>
    <t>Visual Layout</t>
  </si>
  <si>
    <t>Middleton, Josh</t>
  </si>
  <si>
    <t>Custom Domain</t>
  </si>
  <si>
    <t>Building HTML/CSS</t>
  </si>
  <si>
    <t>search function JS</t>
  </si>
  <si>
    <t>3,33</t>
  </si>
  <si>
    <t>results page</t>
  </si>
  <si>
    <t>Database</t>
  </si>
  <si>
    <t>Research</t>
  </si>
  <si>
    <t>Rigdon, Logan</t>
  </si>
  <si>
    <t>date</t>
  </si>
  <si>
    <t>Determine structure</t>
  </si>
  <si>
    <t>11,31,42</t>
  </si>
  <si>
    <t>create tables and relations</t>
  </si>
  <si>
    <t>Ranking System</t>
  </si>
  <si>
    <t>Braun, Joshuah</t>
  </si>
  <si>
    <t>Make function prototype to rank</t>
  </si>
  <si>
    <t>adapt ranking to database</t>
  </si>
  <si>
    <t>test and revise</t>
  </si>
  <si>
    <t>13,43</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</si>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</sst>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s>
  <borders count="1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14" borderId="9" xfId="0" applyFill="1" applyBorder="1" applyAlignment="1">
      <alignment vertical="center"/>
    </xf>
    <xf numFmtId="0" fontId="6" fillId="15" borderId="2" xfId="0" applyFont="1" applyFill="1" applyBorder="1" applyAlignment="1">
      <alignment horizontal="left" vertical="center" indent="1"/>
    </xf>
    <xf numFmtId="0" fontId="9" fillId="15" borderId="2" xfId="11" applyFill="1">
      <alignment horizontal="center" vertical="center"/>
    </xf>
    <xf numFmtId="9" fontId="5"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5" fillId="15" borderId="2" xfId="0" applyNumberFormat="1" applyFont="1" applyFill="1" applyBorder="1" applyAlignment="1">
      <alignment horizontal="center" vertical="center"/>
    </xf>
    <xf numFmtId="0" fontId="9" fillId="16" borderId="2" xfId="12" applyFill="1">
      <alignment horizontal="left" vertical="center" indent="2"/>
    </xf>
    <xf numFmtId="0" fontId="9" fillId="16" borderId="2" xfId="11" applyFill="1">
      <alignment horizontal="center" vertical="center"/>
    </xf>
    <xf numFmtId="9" fontId="5" fillId="16" borderId="2" xfId="2" applyFont="1" applyFill="1" applyBorder="1" applyAlignment="1">
      <alignment horizontal="center" vertical="center"/>
    </xf>
    <xf numFmtId="164" fontId="9" fillId="16" borderId="2" xfId="10" applyFill="1">
      <alignment horizontal="center" vertical="center"/>
    </xf>
    <xf numFmtId="0" fontId="5" fillId="8" borderId="2" xfId="0" applyFont="1" applyFill="1" applyBorder="1" applyAlignment="1">
      <alignment horizontal="center" vertical="center"/>
    </xf>
    <xf numFmtId="0" fontId="5" fillId="3" borderId="2" xfId="0" applyFont="1" applyFill="1" applyBorder="1" applyAlignment="1">
      <alignment horizontal="center" vertical="center"/>
    </xf>
    <xf numFmtId="0" fontId="5" fillId="9"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6" borderId="2" xfId="0" applyFont="1" applyFill="1" applyBorder="1" applyAlignment="1">
      <alignment horizontal="center" vertical="center"/>
    </xf>
    <xf numFmtId="0" fontId="5" fillId="11" borderId="2" xfId="0" applyFont="1" applyFill="1" applyBorder="1" applyAlignment="1">
      <alignment horizontal="center" vertical="center"/>
    </xf>
    <xf numFmtId="0" fontId="5" fillId="5" borderId="2" xfId="0" applyFont="1" applyFill="1" applyBorder="1" applyAlignment="1">
      <alignment horizontal="center" vertical="center"/>
    </xf>
    <xf numFmtId="0" fontId="5" fillId="10" borderId="2" xfId="0" applyFont="1" applyFill="1" applyBorder="1" applyAlignment="1">
      <alignment horizontal="center" vertical="center"/>
    </xf>
    <xf numFmtId="0" fontId="5" fillId="15" borderId="2" xfId="0" applyFont="1" applyFill="1" applyBorder="1" applyAlignment="1">
      <alignment horizontal="center" vertical="center"/>
    </xf>
    <xf numFmtId="0" fontId="5" fillId="16" borderId="2" xfId="0" applyFont="1" applyFill="1" applyBorder="1" applyAlignment="1">
      <alignment horizontal="center" vertical="center"/>
    </xf>
    <xf numFmtId="0" fontId="0" fillId="17" borderId="9" xfId="0" applyFill="1" applyBorder="1" applyAlignment="1">
      <alignment vertical="center"/>
    </xf>
    <xf numFmtId="0" fontId="0" fillId="14" borderId="9" xfId="0" applyFill="1" applyBorder="1" applyAlignment="1">
      <alignment horizontal="right" vertical="center"/>
    </xf>
    <xf numFmtId="0" fontId="0" fillId="14" borderId="9" xfId="0" applyFont="1" applyFill="1" applyBorder="1" applyAlignment="1">
      <alignment vertical="center"/>
    </xf>
    <xf numFmtId="0" fontId="0" fillId="17" borderId="11" xfId="0" applyFill="1" applyBorder="1" applyAlignment="1">
      <alignment vertical="center"/>
    </xf>
    <xf numFmtId="0" fontId="0" fillId="14" borderId="12" xfId="0" applyFill="1" applyBorder="1" applyAlignment="1">
      <alignment vertical="center"/>
    </xf>
    <xf numFmtId="0" fontId="0" fillId="17" borderId="12" xfId="0" applyFill="1" applyBorder="1" applyAlignment="1">
      <alignment horizontal="right" vertical="center"/>
    </xf>
    <xf numFmtId="0" fontId="0" fillId="17" borderId="12" xfId="0" applyFill="1"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9" fillId="4" borderId="2" xfId="12" applyFill="1" applyAlignment="1">
      <alignment horizontal="left" vertical="center" wrapText="1" indent="2"/>
    </xf>
    <xf numFmtId="0" fontId="0" fillId="14" borderId="0" xfId="0" applyFill="1" applyAlignment="1">
      <alignment vertical="center"/>
    </xf>
    <xf numFmtId="0" fontId="0" fillId="11" borderId="0" xfId="0" applyFill="1" applyAlignment="1">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pplyAlignment="1">
      <alignment horizontal="center" vertical="center"/>
    </xf>
    <xf numFmtId="0" fontId="9" fillId="0" borderId="0" xfId="8" applyAlignment="1">
      <alignment horizontal="right" indent="1"/>
    </xf>
    <xf numFmtId="0" fontId="9" fillId="0" borderId="7" xfId="8" applyBorder="1" applyAlignment="1">
      <alignment horizontal="right" indent="1"/>
    </xf>
    <xf numFmtId="0" fontId="0" fillId="0" borderId="10" xfId="0" applyBorder="1" applyAlignme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O36"/>
  <sheetViews>
    <sheetView showGridLines="0" tabSelected="1" showRuler="0" zoomScale="85" zoomScaleNormal="85" zoomScalePageLayoutView="70" workbookViewId="0">
      <pane ySplit="6" topLeftCell="A8" activePane="bottomLeft" state="frozen"/>
      <selection pane="bottomLeft" activeCell="AG29" sqref="AG29"/>
    </sheetView>
  </sheetViews>
  <sheetFormatPr defaultRowHeight="30" customHeight="1"/>
  <cols>
    <col min="2" max="2" width="9.85546875" style="56" customWidth="1"/>
    <col min="3" max="3" width="30.5703125" customWidth="1"/>
    <col min="4" max="4" width="26.5703125" customWidth="1"/>
    <col min="5" max="5" width="30.7109375" customWidth="1"/>
    <col min="6" max="6" width="10.7109375" customWidth="1"/>
    <col min="7" max="7" width="10.42578125" style="5" customWidth="1"/>
    <col min="8" max="8" width="10.42578125" customWidth="1"/>
    <col min="9" max="9" width="8.7109375" customWidth="1"/>
    <col min="10" max="10" width="6.140625" hidden="1" customWidth="1"/>
    <col min="11" max="66" width="2.5703125" customWidth="1"/>
    <col min="71" max="72" width="10.28515625"/>
  </cols>
  <sheetData>
    <row r="1" spans="2:66" ht="30" customHeight="1">
      <c r="B1" s="57" t="s">
        <v>0</v>
      </c>
      <c r="C1" s="61" t="s">
        <v>1</v>
      </c>
      <c r="D1" s="61"/>
      <c r="E1" s="1"/>
      <c r="F1" s="2"/>
      <c r="G1" s="4"/>
      <c r="H1" s="45"/>
      <c r="J1" s="2"/>
      <c r="K1" s="14" t="s">
        <v>2</v>
      </c>
    </row>
    <row r="2" spans="2:66" ht="30" customHeight="1">
      <c r="B2" s="56" t="s">
        <v>3</v>
      </c>
      <c r="C2" s="62" t="s">
        <v>4</v>
      </c>
      <c r="D2" s="62"/>
      <c r="K2" s="59" t="s">
        <v>5</v>
      </c>
    </row>
    <row r="3" spans="2:66" ht="30" customHeight="1">
      <c r="B3" s="56" t="s">
        <v>6</v>
      </c>
      <c r="C3" s="63" t="s">
        <v>7</v>
      </c>
      <c r="D3" s="63"/>
      <c r="E3" s="116" t="s">
        <v>8</v>
      </c>
      <c r="F3" s="117"/>
      <c r="G3" s="115">
        <f ca="1">TODAY() +34</f>
        <v>44159</v>
      </c>
      <c r="H3" s="115"/>
    </row>
    <row r="4" spans="2:66" ht="30" customHeight="1">
      <c r="B4" s="57" t="s">
        <v>9</v>
      </c>
      <c r="E4" s="116" t="s">
        <v>10</v>
      </c>
      <c r="F4" s="117"/>
      <c r="G4" s="7">
        <v>1</v>
      </c>
      <c r="K4" s="112">
        <f ca="1">K5</f>
        <v>44158</v>
      </c>
      <c r="L4" s="113"/>
      <c r="M4" s="113"/>
      <c r="N4" s="113"/>
      <c r="O4" s="113"/>
      <c r="P4" s="113"/>
      <c r="Q4" s="114"/>
      <c r="R4" s="112">
        <f ca="1">R5</f>
        <v>44165</v>
      </c>
      <c r="S4" s="113"/>
      <c r="T4" s="113"/>
      <c r="U4" s="113"/>
      <c r="V4" s="113"/>
      <c r="W4" s="113"/>
      <c r="X4" s="114"/>
      <c r="Y4" s="112">
        <f ca="1">Y5</f>
        <v>44172</v>
      </c>
      <c r="Z4" s="113"/>
      <c r="AA4" s="113"/>
      <c r="AB4" s="113"/>
      <c r="AC4" s="113"/>
      <c r="AD4" s="113"/>
      <c r="AE4" s="114"/>
      <c r="AF4" s="112">
        <f ca="1">AF5</f>
        <v>44179</v>
      </c>
      <c r="AG4" s="113"/>
      <c r="AH4" s="113"/>
      <c r="AI4" s="113"/>
      <c r="AJ4" s="113"/>
      <c r="AK4" s="113"/>
      <c r="AL4" s="114"/>
      <c r="AM4" s="112">
        <f ca="1">AM5</f>
        <v>44186</v>
      </c>
      <c r="AN4" s="113"/>
      <c r="AO4" s="113"/>
      <c r="AP4" s="113"/>
      <c r="AQ4" s="113"/>
      <c r="AR4" s="113"/>
      <c r="AS4" s="114"/>
      <c r="AT4" s="112">
        <f ca="1">AT5</f>
        <v>44193</v>
      </c>
      <c r="AU4" s="113"/>
      <c r="AV4" s="113"/>
      <c r="AW4" s="113"/>
      <c r="AX4" s="113"/>
      <c r="AY4" s="113"/>
      <c r="AZ4" s="114"/>
      <c r="BA4" s="112">
        <f ca="1">BA5</f>
        <v>44200</v>
      </c>
      <c r="BB4" s="113"/>
      <c r="BC4" s="113"/>
      <c r="BD4" s="113"/>
      <c r="BE4" s="113"/>
      <c r="BF4" s="113"/>
      <c r="BG4" s="114"/>
      <c r="BH4" s="112">
        <f ca="1">BH5</f>
        <v>44207</v>
      </c>
      <c r="BI4" s="113"/>
      <c r="BJ4" s="113"/>
      <c r="BK4" s="113"/>
      <c r="BL4" s="113"/>
      <c r="BM4" s="113"/>
      <c r="BN4" s="114"/>
    </row>
    <row r="5" spans="2:66" ht="15" customHeight="1">
      <c r="B5" s="57" t="s">
        <v>11</v>
      </c>
      <c r="C5" s="118"/>
      <c r="D5" s="118"/>
      <c r="E5" s="118"/>
      <c r="F5" s="118"/>
      <c r="G5" s="118"/>
      <c r="H5" s="118"/>
      <c r="I5" s="118"/>
      <c r="K5" s="11">
        <f ca="1">Project_Start-WEEKDAY(Project_Start,1)+2+7*(Display_Week-1)</f>
        <v>44158</v>
      </c>
      <c r="L5" s="10">
        <f t="shared" ref="L5:AQ5" ca="1" si="0">K5+1</f>
        <v>44159</v>
      </c>
      <c r="M5" s="10">
        <f t="shared" ca="1" si="0"/>
        <v>44160</v>
      </c>
      <c r="N5" s="10">
        <f t="shared" ca="1" si="0"/>
        <v>44161</v>
      </c>
      <c r="O5" s="10">
        <f t="shared" ca="1" si="0"/>
        <v>44162</v>
      </c>
      <c r="P5" s="10">
        <f t="shared" ca="1" si="0"/>
        <v>44163</v>
      </c>
      <c r="Q5" s="12">
        <f t="shared" ca="1" si="0"/>
        <v>44164</v>
      </c>
      <c r="R5" s="11">
        <f t="shared" ca="1" si="0"/>
        <v>44165</v>
      </c>
      <c r="S5" s="10">
        <f t="shared" ca="1" si="0"/>
        <v>44166</v>
      </c>
      <c r="T5" s="10">
        <f t="shared" ca="1" si="0"/>
        <v>44167</v>
      </c>
      <c r="U5" s="10">
        <f t="shared" ca="1" si="0"/>
        <v>44168</v>
      </c>
      <c r="V5" s="10">
        <f t="shared" ca="1" si="0"/>
        <v>44169</v>
      </c>
      <c r="W5" s="10">
        <f t="shared" ca="1" si="0"/>
        <v>44170</v>
      </c>
      <c r="X5" s="12">
        <f t="shared" ca="1" si="0"/>
        <v>44171</v>
      </c>
      <c r="Y5" s="11">
        <f t="shared" ca="1" si="0"/>
        <v>44172</v>
      </c>
      <c r="Z5" s="10">
        <f t="shared" ca="1" si="0"/>
        <v>44173</v>
      </c>
      <c r="AA5" s="10">
        <f t="shared" ca="1" si="0"/>
        <v>44174</v>
      </c>
      <c r="AB5" s="10">
        <f t="shared" ca="1" si="0"/>
        <v>44175</v>
      </c>
      <c r="AC5" s="10">
        <f t="shared" ca="1" si="0"/>
        <v>44176</v>
      </c>
      <c r="AD5" s="10">
        <f t="shared" ca="1" si="0"/>
        <v>44177</v>
      </c>
      <c r="AE5" s="12">
        <f t="shared" ca="1" si="0"/>
        <v>44178</v>
      </c>
      <c r="AF5" s="11">
        <f t="shared" ca="1" si="0"/>
        <v>44179</v>
      </c>
      <c r="AG5" s="10">
        <f t="shared" ca="1" si="0"/>
        <v>44180</v>
      </c>
      <c r="AH5" s="10">
        <f t="shared" ca="1" si="0"/>
        <v>44181</v>
      </c>
      <c r="AI5" s="10">
        <f t="shared" ca="1" si="0"/>
        <v>44182</v>
      </c>
      <c r="AJ5" s="10">
        <f t="shared" ca="1" si="0"/>
        <v>44183</v>
      </c>
      <c r="AK5" s="10">
        <f t="shared" ca="1" si="0"/>
        <v>44184</v>
      </c>
      <c r="AL5" s="12">
        <f t="shared" ca="1" si="0"/>
        <v>44185</v>
      </c>
      <c r="AM5" s="11">
        <f t="shared" ca="1" si="0"/>
        <v>44186</v>
      </c>
      <c r="AN5" s="10">
        <f t="shared" ca="1" si="0"/>
        <v>44187</v>
      </c>
      <c r="AO5" s="10">
        <f t="shared" ca="1" si="0"/>
        <v>44188</v>
      </c>
      <c r="AP5" s="10">
        <f t="shared" ca="1" si="0"/>
        <v>44189</v>
      </c>
      <c r="AQ5" s="10">
        <f t="shared" ca="1" si="0"/>
        <v>44190</v>
      </c>
      <c r="AR5" s="10">
        <f t="shared" ref="AR5:BN5" ca="1" si="1">AQ5+1</f>
        <v>44191</v>
      </c>
      <c r="AS5" s="12">
        <f t="shared" ca="1" si="1"/>
        <v>44192</v>
      </c>
      <c r="AT5" s="11">
        <f t="shared" ca="1" si="1"/>
        <v>44193</v>
      </c>
      <c r="AU5" s="10">
        <f t="shared" ca="1" si="1"/>
        <v>44194</v>
      </c>
      <c r="AV5" s="10">
        <f t="shared" ca="1" si="1"/>
        <v>44195</v>
      </c>
      <c r="AW5" s="10">
        <f t="shared" ca="1" si="1"/>
        <v>44196</v>
      </c>
      <c r="AX5" s="10">
        <f t="shared" ca="1" si="1"/>
        <v>44197</v>
      </c>
      <c r="AY5" s="10">
        <f t="shared" ca="1" si="1"/>
        <v>44198</v>
      </c>
      <c r="AZ5" s="12">
        <f t="shared" ca="1" si="1"/>
        <v>44199</v>
      </c>
      <c r="BA5" s="11">
        <f t="shared" ca="1" si="1"/>
        <v>44200</v>
      </c>
      <c r="BB5" s="10">
        <f t="shared" ca="1" si="1"/>
        <v>44201</v>
      </c>
      <c r="BC5" s="10">
        <f t="shared" ca="1" si="1"/>
        <v>44202</v>
      </c>
      <c r="BD5" s="10">
        <f t="shared" ca="1" si="1"/>
        <v>44203</v>
      </c>
      <c r="BE5" s="10">
        <f t="shared" ca="1" si="1"/>
        <v>44204</v>
      </c>
      <c r="BF5" s="10">
        <f t="shared" ca="1" si="1"/>
        <v>44205</v>
      </c>
      <c r="BG5" s="12">
        <f t="shared" ca="1" si="1"/>
        <v>44206</v>
      </c>
      <c r="BH5" s="11">
        <f t="shared" ca="1" si="1"/>
        <v>44207</v>
      </c>
      <c r="BI5" s="10">
        <f t="shared" ca="1" si="1"/>
        <v>44208</v>
      </c>
      <c r="BJ5" s="10">
        <f t="shared" ca="1" si="1"/>
        <v>44209</v>
      </c>
      <c r="BK5" s="10">
        <f t="shared" ca="1" si="1"/>
        <v>44210</v>
      </c>
      <c r="BL5" s="10">
        <f t="shared" ca="1" si="1"/>
        <v>44211</v>
      </c>
      <c r="BM5" s="10">
        <f t="shared" ca="1" si="1"/>
        <v>44212</v>
      </c>
      <c r="BN5" s="12">
        <f t="shared" ca="1" si="1"/>
        <v>44213</v>
      </c>
    </row>
    <row r="6" spans="2:66" ht="30" customHeight="1" thickBot="1">
      <c r="B6" s="57" t="s">
        <v>12</v>
      </c>
      <c r="C6" s="8" t="s">
        <v>13</v>
      </c>
      <c r="D6" s="8"/>
      <c r="E6" s="9" t="s">
        <v>14</v>
      </c>
      <c r="F6" s="9" t="s">
        <v>15</v>
      </c>
      <c r="G6" s="9" t="s">
        <v>16</v>
      </c>
      <c r="H6" s="9" t="s">
        <v>17</v>
      </c>
      <c r="I6" s="9" t="s">
        <v>18</v>
      </c>
      <c r="J6" s="9" t="s">
        <v>19</v>
      </c>
      <c r="K6" s="13" t="str">
        <f t="shared" ref="K6:AP6" ca="1" si="2">LEFT(TEXT(K5,"ddd"),1)</f>
        <v>M</v>
      </c>
      <c r="L6" s="13" t="str">
        <f t="shared" ca="1" si="2"/>
        <v>T</v>
      </c>
      <c r="M6" s="13" t="str">
        <f t="shared" ca="1" si="2"/>
        <v>W</v>
      </c>
      <c r="N6" s="13" t="str">
        <f t="shared" ca="1" si="2"/>
        <v>T</v>
      </c>
      <c r="O6" s="13" t="str">
        <f t="shared" ca="1" si="2"/>
        <v>F</v>
      </c>
      <c r="P6" s="13" t="str">
        <f t="shared" ca="1" si="2"/>
        <v>S</v>
      </c>
      <c r="Q6" s="13" t="str">
        <f t="shared" ca="1" si="2"/>
        <v>S</v>
      </c>
      <c r="R6" s="13" t="str">
        <f t="shared" ca="1" si="2"/>
        <v>M</v>
      </c>
      <c r="S6" s="13" t="str">
        <f t="shared" ca="1" si="2"/>
        <v>T</v>
      </c>
      <c r="T6" s="13" t="str">
        <f t="shared" ca="1" si="2"/>
        <v>W</v>
      </c>
      <c r="U6" s="13" t="str">
        <f t="shared" ca="1" si="2"/>
        <v>T</v>
      </c>
      <c r="V6" s="13" t="str">
        <f t="shared" ca="1" si="2"/>
        <v>F</v>
      </c>
      <c r="W6" s="13" t="str">
        <f t="shared" ca="1" si="2"/>
        <v>S</v>
      </c>
      <c r="X6" s="13" t="str">
        <f t="shared" ca="1" si="2"/>
        <v>S</v>
      </c>
      <c r="Y6" s="13" t="str">
        <f t="shared" ca="1" si="2"/>
        <v>M</v>
      </c>
      <c r="Z6" s="13" t="str">
        <f t="shared" ca="1" si="2"/>
        <v>T</v>
      </c>
      <c r="AA6" s="13" t="str">
        <f t="shared" ca="1" si="2"/>
        <v>W</v>
      </c>
      <c r="AB6" s="13" t="str">
        <f t="shared" ca="1" si="2"/>
        <v>T</v>
      </c>
      <c r="AC6" s="13" t="str">
        <f t="shared" ca="1" si="2"/>
        <v>F</v>
      </c>
      <c r="AD6" s="13" t="str">
        <f t="shared" ca="1" si="2"/>
        <v>S</v>
      </c>
      <c r="AE6" s="13" t="str">
        <f t="shared" ca="1" si="2"/>
        <v>S</v>
      </c>
      <c r="AF6" s="13" t="str">
        <f t="shared" ca="1" si="2"/>
        <v>M</v>
      </c>
      <c r="AG6" s="13" t="str">
        <f t="shared" ca="1" si="2"/>
        <v>T</v>
      </c>
      <c r="AH6" s="13" t="str">
        <f t="shared" ca="1" si="2"/>
        <v>W</v>
      </c>
      <c r="AI6" s="13" t="str">
        <f t="shared" ca="1" si="2"/>
        <v>T</v>
      </c>
      <c r="AJ6" s="13" t="str">
        <f t="shared" ca="1" si="2"/>
        <v>F</v>
      </c>
      <c r="AK6" s="13" t="str">
        <f t="shared" ca="1" si="2"/>
        <v>S</v>
      </c>
      <c r="AL6" s="13" t="str">
        <f t="shared" ca="1" si="2"/>
        <v>S</v>
      </c>
      <c r="AM6" s="13" t="str">
        <f t="shared" ca="1" si="2"/>
        <v>M</v>
      </c>
      <c r="AN6" s="13" t="str">
        <f t="shared" ca="1" si="2"/>
        <v>T</v>
      </c>
      <c r="AO6" s="13" t="str">
        <f t="shared" ca="1" si="2"/>
        <v>W</v>
      </c>
      <c r="AP6" s="13" t="str">
        <f t="shared" ca="1" si="2"/>
        <v>T</v>
      </c>
      <c r="AQ6" s="13" t="str">
        <f t="shared" ref="AQ6:BN6" ca="1" si="3">LEFT(TEXT(AQ5,"ddd"),1)</f>
        <v>F</v>
      </c>
      <c r="AR6" s="13" t="str">
        <f t="shared" ca="1" si="3"/>
        <v>S</v>
      </c>
      <c r="AS6" s="13" t="str">
        <f t="shared" ca="1" si="3"/>
        <v>S</v>
      </c>
      <c r="AT6" s="13" t="str">
        <f t="shared" ca="1" si="3"/>
        <v>M</v>
      </c>
      <c r="AU6" s="13" t="str">
        <f t="shared" ca="1" si="3"/>
        <v>T</v>
      </c>
      <c r="AV6" s="13" t="str">
        <f t="shared" ca="1" si="3"/>
        <v>W</v>
      </c>
      <c r="AW6" s="13" t="str">
        <f t="shared" ca="1" si="3"/>
        <v>T</v>
      </c>
      <c r="AX6" s="13" t="str">
        <f t="shared" ca="1" si="3"/>
        <v>F</v>
      </c>
      <c r="AY6" s="13" t="str">
        <f t="shared" ca="1" si="3"/>
        <v>S</v>
      </c>
      <c r="AZ6" s="13" t="str">
        <f t="shared" ca="1" si="3"/>
        <v>S</v>
      </c>
      <c r="BA6" s="13" t="str">
        <f t="shared" ca="1" si="3"/>
        <v>M</v>
      </c>
      <c r="BB6" s="13" t="str">
        <f t="shared" ca="1" si="3"/>
        <v>T</v>
      </c>
      <c r="BC6" s="13" t="str">
        <f t="shared" ca="1" si="3"/>
        <v>W</v>
      </c>
      <c r="BD6" s="13" t="str">
        <f t="shared" ca="1" si="3"/>
        <v>T</v>
      </c>
      <c r="BE6" s="13" t="str">
        <f t="shared" ca="1" si="3"/>
        <v>F</v>
      </c>
      <c r="BF6" s="13" t="str">
        <f t="shared" ca="1" si="3"/>
        <v>S</v>
      </c>
      <c r="BG6" s="13" t="str">
        <f t="shared" ca="1" si="3"/>
        <v>S</v>
      </c>
      <c r="BH6" s="13" t="str">
        <f t="shared" ca="1" si="3"/>
        <v>M</v>
      </c>
      <c r="BI6" s="13" t="str">
        <f t="shared" ca="1" si="3"/>
        <v>T</v>
      </c>
      <c r="BJ6" s="13" t="str">
        <f t="shared" ca="1" si="3"/>
        <v>W</v>
      </c>
      <c r="BK6" s="13" t="str">
        <f t="shared" ca="1" si="3"/>
        <v>T</v>
      </c>
      <c r="BL6" s="13" t="str">
        <f t="shared" ca="1" si="3"/>
        <v>F</v>
      </c>
      <c r="BM6" s="13" t="str">
        <f t="shared" ca="1" si="3"/>
        <v>S</v>
      </c>
      <c r="BN6" s="13" t="str">
        <f t="shared" ca="1" si="3"/>
        <v>S</v>
      </c>
    </row>
    <row r="7" spans="2:66" ht="30" hidden="1" customHeight="1" thickBot="1">
      <c r="B7" s="56" t="s">
        <v>20</v>
      </c>
      <c r="E7" s="60"/>
      <c r="G7"/>
      <c r="J7" t="str">
        <f ca="1">IF(OR(ISBLANK(task_start),ISBLANK(task_end)),"",task_end-task_start+1)</f>
        <v/>
      </c>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row>
    <row r="8" spans="2:66" s="3" customFormat="1" ht="30" customHeight="1" thickBot="1">
      <c r="B8" s="17" t="s">
        <v>21</v>
      </c>
      <c r="C8" s="17" t="s">
        <v>22</v>
      </c>
      <c r="D8" s="17" t="s">
        <v>23</v>
      </c>
      <c r="E8" s="68"/>
      <c r="F8" s="18"/>
      <c r="G8" s="19"/>
      <c r="H8" s="20"/>
      <c r="I8" s="90"/>
      <c r="J8" s="16" t="str">
        <f t="shared" ref="J8:J33" ca="1" si="4">IF(OR(ISBLANK(task_start),ISBLANK(task_end)),"",task_end-task_start+1)</f>
        <v/>
      </c>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row>
    <row r="9" spans="2:66" s="3" customFormat="1" ht="30" customHeight="1" thickBot="1">
      <c r="B9" s="76">
        <v>1</v>
      </c>
      <c r="C9" s="76" t="s">
        <v>24</v>
      </c>
      <c r="D9" s="76" t="s">
        <v>25</v>
      </c>
      <c r="E9" s="69" t="s">
        <v>26</v>
      </c>
      <c r="F9" s="21">
        <v>0</v>
      </c>
      <c r="G9" s="64">
        <f ca="1">Project_Start</f>
        <v>44159</v>
      </c>
      <c r="H9" s="64">
        <f ca="1">G9+3</f>
        <v>44162</v>
      </c>
      <c r="I9" s="91">
        <v>1</v>
      </c>
      <c r="J9" s="16">
        <f ca="1">IF(OR(ISBLANK(task_start),ISBLANK(task_end)),"",task_end-task_start+1)</f>
        <v>4</v>
      </c>
      <c r="K9" s="102"/>
      <c r="L9" s="102"/>
      <c r="M9" s="102"/>
      <c r="N9" s="80"/>
      <c r="O9" s="80"/>
      <c r="P9" s="80"/>
      <c r="Q9" s="80"/>
      <c r="R9" s="80"/>
      <c r="S9" s="80"/>
      <c r="T9" s="80"/>
      <c r="U9" s="80"/>
      <c r="V9" s="80"/>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row>
    <row r="10" spans="2:66" s="3" customFormat="1" ht="30.75" customHeight="1" thickBot="1">
      <c r="B10" s="76">
        <v>2</v>
      </c>
      <c r="C10" s="76" t="s">
        <v>27</v>
      </c>
      <c r="D10" s="76">
        <v>1</v>
      </c>
      <c r="E10" s="69" t="s">
        <v>26</v>
      </c>
      <c r="F10" s="21">
        <v>0</v>
      </c>
      <c r="G10" s="64">
        <f ca="1">H9</f>
        <v>44162</v>
      </c>
      <c r="H10" s="64">
        <f ca="1">G10+2</f>
        <v>44164</v>
      </c>
      <c r="I10" s="91">
        <v>3</v>
      </c>
      <c r="J10" s="16">
        <f ca="1">IF(OR(ISBLANK(task_start),ISBLANK(task_end)),"",task_end-task_start+1)</f>
        <v>3</v>
      </c>
      <c r="K10" s="43"/>
      <c r="L10" s="100"/>
      <c r="M10" s="100"/>
      <c r="N10" s="100"/>
      <c r="O10" s="100"/>
      <c r="P10" s="100"/>
      <c r="Q10" s="100"/>
      <c r="R10" s="100"/>
      <c r="S10" s="100"/>
      <c r="T10" s="100"/>
      <c r="U10" s="100"/>
      <c r="V10" s="100"/>
      <c r="W10" s="101"/>
      <c r="X10" s="101"/>
      <c r="Y10" s="80"/>
      <c r="Z10" s="80"/>
      <c r="AA10" s="80"/>
      <c r="AB10" s="80"/>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row>
    <row r="11" spans="2:66" s="3" customFormat="1" ht="30" customHeight="1" thickBot="1">
      <c r="B11" s="76">
        <v>3</v>
      </c>
      <c r="C11" s="76" t="s">
        <v>28</v>
      </c>
      <c r="D11" s="76">
        <v>2</v>
      </c>
      <c r="E11" s="69" t="s">
        <v>26</v>
      </c>
      <c r="F11" s="21">
        <v>0</v>
      </c>
      <c r="G11" s="64">
        <f ca="1">H10</f>
        <v>44164</v>
      </c>
      <c r="H11" s="64">
        <f ca="1">G11+2</f>
        <v>44166</v>
      </c>
      <c r="I11" s="91">
        <v>3</v>
      </c>
      <c r="J11" s="16"/>
      <c r="K11" s="43"/>
      <c r="L11" s="43"/>
      <c r="M11" s="43"/>
      <c r="N11" s="43"/>
      <c r="O11" s="43"/>
      <c r="P11" s="43"/>
      <c r="Q11" s="43"/>
      <c r="R11" s="43"/>
      <c r="S11" s="43"/>
      <c r="T11" s="100"/>
      <c r="U11" s="100"/>
      <c r="V11" s="100"/>
      <c r="W11" s="100"/>
      <c r="X11" s="100"/>
      <c r="Y11" s="100"/>
      <c r="Z11" s="100"/>
      <c r="AA11" s="100"/>
      <c r="AB11" s="100"/>
      <c r="AC11" s="80"/>
      <c r="AD11" s="80"/>
      <c r="AE11" s="80"/>
      <c r="AF11" s="80"/>
      <c r="AG11" s="80"/>
      <c r="AH11" s="80"/>
      <c r="AI11" s="80"/>
      <c r="AJ11" s="80"/>
      <c r="AK11" s="100"/>
      <c r="AL11" s="100"/>
      <c r="AM11" s="100"/>
      <c r="AN11" s="100"/>
      <c r="AO11" s="100"/>
      <c r="AP11" s="100"/>
      <c r="AQ11" s="100"/>
      <c r="AR11" s="100"/>
      <c r="AS11" s="100"/>
      <c r="AT11" s="100"/>
      <c r="AU11" s="100"/>
      <c r="AV11" s="100"/>
      <c r="AW11" s="100"/>
      <c r="AX11" s="43"/>
      <c r="AY11" s="43"/>
      <c r="AZ11" s="43"/>
      <c r="BA11" s="43"/>
      <c r="BB11" s="43"/>
      <c r="BC11" s="43"/>
      <c r="BD11" s="43"/>
      <c r="BE11" s="43"/>
      <c r="BF11" s="43"/>
      <c r="BG11" s="43"/>
      <c r="BH11" s="43"/>
      <c r="BI11" s="43"/>
      <c r="BJ11" s="43"/>
      <c r="BK11" s="43"/>
      <c r="BL11" s="43"/>
      <c r="BM11" s="43"/>
      <c r="BN11" s="43"/>
    </row>
    <row r="12" spans="2:66" s="3" customFormat="1" ht="30" customHeight="1" thickBot="1">
      <c r="B12" s="22" t="s">
        <v>21</v>
      </c>
      <c r="C12" s="22" t="s">
        <v>29</v>
      </c>
      <c r="D12" s="22" t="s">
        <v>23</v>
      </c>
      <c r="E12" s="70"/>
      <c r="F12" s="23"/>
      <c r="G12" s="24"/>
      <c r="H12" s="25"/>
      <c r="I12" s="92"/>
      <c r="J12" s="16" t="str">
        <f t="shared" ca="1" si="4"/>
        <v/>
      </c>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row>
    <row r="13" spans="2:66" s="3" customFormat="1" ht="30" customHeight="1" thickBot="1">
      <c r="B13" s="77">
        <v>11</v>
      </c>
      <c r="C13" s="77" t="s">
        <v>30</v>
      </c>
      <c r="D13" s="77" t="s">
        <v>25</v>
      </c>
      <c r="E13" s="71" t="s">
        <v>31</v>
      </c>
      <c r="F13" s="26">
        <v>0</v>
      </c>
      <c r="G13" s="65">
        <f ca="1">Project_Start</f>
        <v>44159</v>
      </c>
      <c r="H13" s="65">
        <f ca="1">G13+4</f>
        <v>44163</v>
      </c>
      <c r="I13" s="93">
        <v>1</v>
      </c>
      <c r="J13" s="16">
        <f ca="1">IF(OR(ISBLANK(task_start),ISBLANK(task_end)),"",task_end-task_start+1)</f>
        <v>5</v>
      </c>
      <c r="K13" s="80"/>
      <c r="L13" s="80"/>
      <c r="M13" s="80"/>
      <c r="N13" s="80"/>
      <c r="O13" s="80"/>
      <c r="P13" s="80"/>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row>
    <row r="14" spans="2:66" s="3" customFormat="1" ht="30" customHeight="1" thickBot="1">
      <c r="B14" s="77">
        <v>12</v>
      </c>
      <c r="C14" s="77" t="s">
        <v>32</v>
      </c>
      <c r="D14" s="77">
        <v>32</v>
      </c>
      <c r="E14" s="71" t="s">
        <v>31</v>
      </c>
      <c r="F14" s="26">
        <v>0</v>
      </c>
      <c r="G14" s="65">
        <f ca="1">G13+2</f>
        <v>44161</v>
      </c>
      <c r="H14" s="65">
        <f ca="1">G14+5</f>
        <v>44166</v>
      </c>
      <c r="I14" s="93">
        <v>3</v>
      </c>
      <c r="J14" s="16">
        <f ca="1">IF(OR(ISBLANK(task_start),ISBLANK(task_end)),"",task_end-task_start+1)</f>
        <v>6</v>
      </c>
      <c r="K14" s="43"/>
      <c r="L14" s="43"/>
      <c r="M14" s="43"/>
      <c r="N14" s="43"/>
      <c r="O14" s="43"/>
      <c r="P14" s="43"/>
      <c r="Q14" s="80"/>
      <c r="R14" s="80"/>
      <c r="S14" s="80"/>
      <c r="T14" s="80"/>
      <c r="U14" s="80"/>
      <c r="V14" s="80"/>
      <c r="W14" s="101"/>
      <c r="X14" s="101"/>
      <c r="Y14" s="80"/>
      <c r="Z14" s="80"/>
      <c r="AA14" s="107"/>
      <c r="AB14" s="107"/>
      <c r="AC14" s="107"/>
      <c r="AD14" s="107"/>
      <c r="AE14" s="107"/>
      <c r="AF14" s="107"/>
      <c r="AG14" s="107"/>
      <c r="AH14" s="107"/>
      <c r="AI14" s="107"/>
      <c r="AJ14" s="107"/>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row>
    <row r="15" spans="2:66" s="3" customFormat="1" ht="30" customHeight="1" thickBot="1">
      <c r="B15" s="77">
        <v>13</v>
      </c>
      <c r="C15" s="77" t="s">
        <v>33</v>
      </c>
      <c r="D15" s="77">
        <v>12</v>
      </c>
      <c r="E15" s="71" t="s">
        <v>31</v>
      </c>
      <c r="F15" s="26">
        <v>0</v>
      </c>
      <c r="G15" s="65">
        <f ca="1">H14</f>
        <v>44166</v>
      </c>
      <c r="H15" s="65">
        <f ca="1">G15+3</f>
        <v>44169</v>
      </c>
      <c r="I15" s="93">
        <v>2</v>
      </c>
      <c r="J15" s="16">
        <f ca="1">IF(OR(ISBLANK(task_start),ISBLANK(task_end)),"",task_end-task_start+1)</f>
        <v>4</v>
      </c>
      <c r="K15" s="43"/>
      <c r="L15" s="43"/>
      <c r="M15" s="43"/>
      <c r="N15" s="43"/>
      <c r="O15" s="43"/>
      <c r="P15" s="43"/>
      <c r="Q15" s="43"/>
      <c r="R15" s="43"/>
      <c r="S15" s="43"/>
      <c r="T15" s="100"/>
      <c r="U15" s="100"/>
      <c r="V15" s="100"/>
      <c r="W15" s="100"/>
      <c r="X15" s="100"/>
      <c r="Y15" s="100"/>
      <c r="Z15" s="103"/>
      <c r="AA15" s="100"/>
      <c r="AB15" s="100"/>
      <c r="AC15" s="100"/>
      <c r="AD15" s="100"/>
      <c r="AE15" s="100"/>
      <c r="AF15" s="100"/>
      <c r="AG15" s="100"/>
      <c r="AH15" s="100"/>
      <c r="AI15" s="100"/>
      <c r="AJ15" s="100"/>
      <c r="AK15" s="104"/>
      <c r="AL15" s="80"/>
      <c r="AM15" s="80"/>
      <c r="AN15" s="80"/>
      <c r="AO15" s="80"/>
      <c r="AP15" s="80"/>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row>
    <row r="16" spans="2:66" s="3" customFormat="1" ht="30" customHeight="1" thickBot="1">
      <c r="B16" s="77">
        <v>14</v>
      </c>
      <c r="C16" s="109" t="s">
        <v>34</v>
      </c>
      <c r="D16" s="109">
        <v>13</v>
      </c>
      <c r="E16" s="71" t="s">
        <v>31</v>
      </c>
      <c r="F16" s="26">
        <v>0</v>
      </c>
      <c r="G16" s="65">
        <f ca="1">G15</f>
        <v>44166</v>
      </c>
      <c r="H16" s="65">
        <f ca="1">G16+2</f>
        <v>44168</v>
      </c>
      <c r="I16" s="93">
        <v>3</v>
      </c>
      <c r="J16" s="16">
        <f ca="1">IF(OR(ISBLANK(task_start),ISBLANK(task_end)),"",task_end-task_start+1)</f>
        <v>3</v>
      </c>
      <c r="K16" s="43"/>
      <c r="L16" s="43"/>
      <c r="M16" s="43"/>
      <c r="N16" s="43"/>
      <c r="O16" s="43"/>
      <c r="P16" s="43"/>
      <c r="Q16" s="43"/>
      <c r="R16" s="43"/>
      <c r="S16" s="43"/>
      <c r="T16" s="100"/>
      <c r="U16" s="100"/>
      <c r="V16" s="100"/>
      <c r="W16" s="100"/>
      <c r="X16" s="100"/>
      <c r="Y16" s="100"/>
      <c r="Z16" s="103"/>
      <c r="AA16" s="100"/>
      <c r="AB16" s="100"/>
      <c r="AC16" s="100"/>
      <c r="AD16" s="100"/>
      <c r="AE16" s="100"/>
      <c r="AF16" s="100"/>
      <c r="AG16" s="100"/>
      <c r="AH16" s="100"/>
      <c r="AI16" s="100"/>
      <c r="AJ16" s="100"/>
      <c r="AK16" s="105"/>
      <c r="AL16" s="100"/>
      <c r="AM16" s="100"/>
      <c r="AN16" s="100"/>
      <c r="AO16" s="100"/>
      <c r="AP16" s="100"/>
      <c r="AQ16" s="80"/>
      <c r="AR16" s="80"/>
      <c r="AS16" s="80"/>
      <c r="AT16" s="80"/>
      <c r="AU16" s="80"/>
      <c r="AV16" s="80"/>
      <c r="AW16" s="80"/>
      <c r="AX16" s="80"/>
      <c r="AY16" s="80"/>
      <c r="AZ16" s="80"/>
      <c r="BA16" s="80"/>
      <c r="BB16" s="80"/>
      <c r="BC16" s="80"/>
      <c r="BD16" s="80"/>
      <c r="BE16" s="43"/>
      <c r="BF16" s="43"/>
      <c r="BG16" s="43"/>
      <c r="BH16" s="43"/>
      <c r="BI16" s="43"/>
      <c r="BJ16" s="43"/>
      <c r="BK16" s="43"/>
      <c r="BL16" s="43"/>
      <c r="BM16" s="43"/>
      <c r="BN16" s="43"/>
    </row>
    <row r="17" spans="2:67" s="3" customFormat="1" ht="30" customHeight="1" thickBot="1">
      <c r="B17" s="77">
        <v>15</v>
      </c>
      <c r="C17" s="77"/>
      <c r="D17" s="77"/>
      <c r="E17" s="71" t="s">
        <v>31</v>
      </c>
      <c r="F17" s="26">
        <v>0</v>
      </c>
      <c r="G17" s="65">
        <f ca="1">G16</f>
        <v>44166</v>
      </c>
      <c r="H17" s="65">
        <f ca="1">G17+3</f>
        <v>44169</v>
      </c>
      <c r="I17" s="93"/>
      <c r="J17" s="16">
        <f ca="1">IF(OR(ISBLANK(task_start),ISBLANK(task_end)),"",task_end-task_start+1)</f>
        <v>4</v>
      </c>
      <c r="K17" s="43"/>
      <c r="L17" s="43"/>
      <c r="M17" s="43"/>
      <c r="N17" s="43"/>
      <c r="O17" s="43"/>
      <c r="P17" s="43"/>
      <c r="Q17" s="43"/>
      <c r="R17" s="43"/>
      <c r="S17" s="43"/>
      <c r="T17" s="100"/>
      <c r="U17" s="100"/>
      <c r="V17" s="100"/>
      <c r="W17" s="100"/>
      <c r="X17" s="100"/>
      <c r="Y17" s="100"/>
      <c r="Z17" s="103"/>
      <c r="AA17" s="100"/>
      <c r="AB17" s="100"/>
      <c r="AC17" s="100"/>
      <c r="AD17" s="100"/>
      <c r="AE17" s="100"/>
      <c r="AF17" s="100"/>
      <c r="AG17" s="100"/>
      <c r="AH17" s="100"/>
      <c r="AI17" s="100"/>
      <c r="AJ17" s="100"/>
      <c r="AK17" s="106"/>
      <c r="AL17" s="100"/>
      <c r="AM17" s="100"/>
      <c r="AN17" s="100"/>
      <c r="AO17" s="100"/>
      <c r="AP17" s="100"/>
      <c r="AQ17" s="100"/>
      <c r="AR17" s="100"/>
      <c r="AS17" s="100"/>
      <c r="AT17" s="100"/>
      <c r="AU17" s="100"/>
      <c r="AV17" s="100"/>
      <c r="AW17" s="100"/>
      <c r="AX17" s="100"/>
      <c r="AY17" s="43"/>
      <c r="AZ17" s="43"/>
      <c r="BA17" s="43"/>
      <c r="BB17" s="43"/>
      <c r="BC17" s="43"/>
      <c r="BD17" s="43"/>
      <c r="BE17" s="43"/>
      <c r="BF17" s="43"/>
      <c r="BG17" s="43"/>
      <c r="BH17" s="43"/>
      <c r="BI17" s="43"/>
      <c r="BJ17" s="43"/>
      <c r="BK17" s="43"/>
      <c r="BL17" s="43"/>
      <c r="BM17" s="43"/>
      <c r="BN17" s="43"/>
    </row>
    <row r="18" spans="2:67" s="3" customFormat="1" ht="30" customHeight="1" thickBot="1">
      <c r="B18" s="27" t="s">
        <v>21</v>
      </c>
      <c r="C18" s="27" t="s">
        <v>35</v>
      </c>
      <c r="D18" s="27" t="s">
        <v>23</v>
      </c>
      <c r="E18" s="72"/>
      <c r="F18" s="28"/>
      <c r="G18" s="29"/>
      <c r="H18" s="30"/>
      <c r="I18" s="94"/>
      <c r="J18" s="16" t="str">
        <f t="shared" ca="1" si="4"/>
        <v/>
      </c>
      <c r="K18" s="43"/>
      <c r="L18" s="43"/>
      <c r="M18" s="43"/>
      <c r="N18" s="43"/>
      <c r="O18" s="43"/>
      <c r="P18" s="43"/>
      <c r="Q18" s="43"/>
      <c r="R18" s="43"/>
      <c r="S18" s="43"/>
      <c r="T18" s="43"/>
      <c r="U18" s="43"/>
      <c r="V18" s="43"/>
      <c r="W18" s="43"/>
      <c r="X18" s="43"/>
      <c r="Y18" s="43"/>
      <c r="Z18" s="43"/>
      <c r="AA18" s="108"/>
      <c r="AB18" s="108"/>
      <c r="AC18" s="108"/>
      <c r="AD18" s="108"/>
      <c r="AE18" s="108"/>
      <c r="AF18" s="108"/>
      <c r="AG18" s="108"/>
      <c r="AH18" s="108"/>
      <c r="AI18" s="108"/>
      <c r="AJ18" s="108"/>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row>
    <row r="19" spans="2:67" s="3" customFormat="1" ht="30" customHeight="1" thickBot="1">
      <c r="B19" s="78">
        <v>21</v>
      </c>
      <c r="C19" s="78" t="s">
        <v>36</v>
      </c>
      <c r="D19" s="78" t="s">
        <v>25</v>
      </c>
      <c r="E19" s="73" t="s">
        <v>37</v>
      </c>
      <c r="F19" s="31">
        <v>0</v>
      </c>
      <c r="G19" s="66">
        <f ca="1">Project_Start</f>
        <v>44159</v>
      </c>
      <c r="H19" s="66">
        <f ca="1">G19+5</f>
        <v>44164</v>
      </c>
      <c r="I19" s="95">
        <v>2</v>
      </c>
      <c r="J19" s="16">
        <f ca="1">IF(OR(ISBLANK(task_start),ISBLANK(task_end)),"",task_end-task_start+1)</f>
        <v>6</v>
      </c>
      <c r="K19" s="80"/>
      <c r="L19" s="80"/>
      <c r="M19" s="80"/>
      <c r="N19" s="80"/>
      <c r="O19" s="80"/>
      <c r="P19" s="80"/>
      <c r="Q19" s="80"/>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row>
    <row r="20" spans="2:67" s="3" customFormat="1" ht="30" customHeight="1" thickBot="1">
      <c r="B20" s="78">
        <v>22</v>
      </c>
      <c r="C20" s="111" t="s">
        <v>38</v>
      </c>
      <c r="D20" s="111" t="s">
        <v>25</v>
      </c>
      <c r="E20" s="73" t="s">
        <v>37</v>
      </c>
      <c r="F20" s="31">
        <v>0</v>
      </c>
      <c r="G20" s="66">
        <f ca="1">Project_Start</f>
        <v>44159</v>
      </c>
      <c r="H20" s="66">
        <f ca="1">G20+5</f>
        <v>44164</v>
      </c>
      <c r="I20" s="95">
        <v>1</v>
      </c>
      <c r="J20" s="16">
        <f ca="1">IF(OR(ISBLANK(task_start),ISBLANK(task_end)),"",task_end-task_start+1)</f>
        <v>6</v>
      </c>
      <c r="K20" s="43"/>
      <c r="L20" s="43"/>
      <c r="M20" s="43"/>
      <c r="N20" s="100"/>
      <c r="O20" s="100"/>
      <c r="P20" s="100"/>
      <c r="Q20" s="100"/>
      <c r="R20" s="80"/>
      <c r="S20" s="80"/>
      <c r="T20" s="80"/>
      <c r="U20" s="80"/>
      <c r="V20" s="80"/>
      <c r="W20" s="80"/>
      <c r="X20" s="80"/>
      <c r="Y20" s="80"/>
      <c r="Z20" s="80"/>
      <c r="AA20" s="80"/>
      <c r="AB20" s="80"/>
      <c r="AC20" s="80"/>
      <c r="AD20" s="80"/>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row>
    <row r="21" spans="2:67" s="3" customFormat="1" ht="30" customHeight="1" thickBot="1">
      <c r="B21" s="78">
        <v>23</v>
      </c>
      <c r="C21" s="78" t="s">
        <v>39</v>
      </c>
      <c r="D21" s="78">
        <v>21</v>
      </c>
      <c r="E21" s="73" t="s">
        <v>37</v>
      </c>
      <c r="F21" s="31">
        <v>0</v>
      </c>
      <c r="G21" s="66">
        <f ca="1">H19+1</f>
        <v>44165</v>
      </c>
      <c r="H21" s="66">
        <f ca="1">G21+4</f>
        <v>44169</v>
      </c>
      <c r="I21" s="95">
        <v>3</v>
      </c>
      <c r="J21" s="16">
        <f ca="1">IF(OR(ISBLANK(task_start),ISBLANK(task_end)),"",task_end-task_start+1)</f>
        <v>5</v>
      </c>
      <c r="K21" s="43"/>
      <c r="L21" s="43"/>
      <c r="M21" s="43"/>
      <c r="N21" s="43"/>
      <c r="O21" s="43"/>
      <c r="P21" s="43"/>
      <c r="Q21" s="43"/>
      <c r="R21" s="100"/>
      <c r="S21" s="100"/>
      <c r="T21" s="100"/>
      <c r="U21" s="100"/>
      <c r="V21" s="100"/>
      <c r="W21" s="100"/>
      <c r="X21" s="100"/>
      <c r="Y21" s="100"/>
      <c r="Z21" s="100"/>
      <c r="AA21" s="100"/>
      <c r="AB21" s="100"/>
      <c r="AC21" s="100"/>
      <c r="AD21" s="100"/>
      <c r="AE21" s="80"/>
      <c r="AF21" s="80"/>
      <c r="AG21" s="80"/>
      <c r="AH21" s="80"/>
      <c r="AI21" s="80"/>
      <c r="AJ21" s="80"/>
      <c r="AK21" s="80"/>
      <c r="AL21" s="80"/>
      <c r="AM21" s="80"/>
      <c r="AN21" s="80"/>
      <c r="AO21" s="80"/>
      <c r="AP21" s="80"/>
      <c r="AQ21" s="80"/>
      <c r="AR21" s="80"/>
      <c r="AS21" s="80"/>
      <c r="AT21" s="43"/>
      <c r="AU21" s="43"/>
      <c r="AV21" s="43"/>
      <c r="AW21" s="43"/>
      <c r="AX21" s="43"/>
      <c r="AY21" s="43"/>
      <c r="AZ21" s="43"/>
      <c r="BA21" s="43"/>
      <c r="BB21" s="43"/>
      <c r="BC21" s="43"/>
      <c r="BD21" s="43"/>
      <c r="BE21" s="43"/>
      <c r="BF21" s="43"/>
      <c r="BG21" s="43"/>
      <c r="BH21" s="43"/>
      <c r="BI21" s="43"/>
      <c r="BJ21" s="43"/>
      <c r="BK21" s="43"/>
      <c r="BL21" s="43"/>
      <c r="BM21" s="43"/>
      <c r="BN21" s="43"/>
    </row>
    <row r="22" spans="2:67" s="3" customFormat="1" ht="30" customHeight="1" thickBot="1">
      <c r="B22" s="78">
        <v>24</v>
      </c>
      <c r="C22" s="78" t="s">
        <v>40</v>
      </c>
      <c r="D22" s="78" t="s">
        <v>41</v>
      </c>
      <c r="E22" s="73" t="s">
        <v>37</v>
      </c>
      <c r="F22" s="31">
        <v>0</v>
      </c>
      <c r="G22" s="66">
        <f ca="1">G21+5</f>
        <v>44170</v>
      </c>
      <c r="H22" s="66">
        <f ca="1">G22+5</f>
        <v>44175</v>
      </c>
      <c r="I22" s="95">
        <v>3</v>
      </c>
      <c r="J22" s="16">
        <f ca="1">IF(OR(ISBLANK(task_start),ISBLANK(task_end)),"",task_end-task_start+1)</f>
        <v>6</v>
      </c>
      <c r="K22" s="43"/>
      <c r="L22" s="43"/>
      <c r="M22" s="43"/>
      <c r="N22" s="43"/>
      <c r="O22" s="43"/>
      <c r="P22" s="43"/>
      <c r="Q22" s="43"/>
      <c r="R22" s="100"/>
      <c r="S22" s="100"/>
      <c r="T22" s="100"/>
      <c r="U22" s="100"/>
      <c r="V22" s="100"/>
      <c r="W22" s="100"/>
      <c r="X22" s="100"/>
      <c r="Y22" s="100"/>
      <c r="Z22" s="100"/>
      <c r="AA22" s="100"/>
      <c r="AB22" s="100"/>
      <c r="AC22" s="100"/>
      <c r="AD22" s="100"/>
      <c r="AE22" s="43"/>
      <c r="AF22" s="43"/>
      <c r="AG22" s="43"/>
      <c r="AH22" s="43"/>
      <c r="AI22" s="43"/>
      <c r="AJ22" s="43"/>
      <c r="AK22" s="43"/>
      <c r="AL22" s="43"/>
      <c r="AM22" s="43"/>
      <c r="AN22" s="43"/>
      <c r="AO22" s="43"/>
      <c r="AP22" s="43"/>
      <c r="AQ22" s="43"/>
      <c r="AR22" s="43"/>
      <c r="AS22" s="43"/>
      <c r="AT22" s="43"/>
      <c r="AU22" s="43"/>
      <c r="AV22" s="43"/>
      <c r="AW22" s="43"/>
      <c r="AX22" s="43"/>
      <c r="AY22" s="80"/>
      <c r="AZ22" s="80"/>
      <c r="BA22" s="110"/>
      <c r="BB22" s="80"/>
      <c r="BC22" s="80"/>
      <c r="BD22" s="80"/>
      <c r="BE22" s="80"/>
      <c r="BF22" s="80"/>
      <c r="BG22" s="43"/>
      <c r="BH22" s="43"/>
      <c r="BI22" s="43"/>
      <c r="BJ22" s="43"/>
      <c r="BK22" s="43"/>
      <c r="BL22" s="43"/>
      <c r="BM22" s="43"/>
      <c r="BN22" s="43"/>
    </row>
    <row r="23" spans="2:67" s="3" customFormat="1" ht="30" customHeight="1" thickBot="1">
      <c r="B23" s="78">
        <v>25</v>
      </c>
      <c r="C23" s="78" t="s">
        <v>42</v>
      </c>
      <c r="D23" s="78">
        <v>23</v>
      </c>
      <c r="E23" s="73" t="s">
        <v>37</v>
      </c>
      <c r="F23" s="31">
        <v>0</v>
      </c>
      <c r="G23" s="66">
        <f ca="1">H22+1</f>
        <v>44176</v>
      </c>
      <c r="H23" s="66">
        <f ca="1">G23+4</f>
        <v>44180</v>
      </c>
      <c r="I23" s="95">
        <v>2</v>
      </c>
      <c r="J23" s="16">
        <f ca="1">IF(OR(ISBLANK(task_start),ISBLANK(task_end)),"",task_end-task_start+1)</f>
        <v>5</v>
      </c>
      <c r="K23" s="43"/>
      <c r="L23" s="43"/>
      <c r="M23" s="43"/>
      <c r="N23" s="43"/>
      <c r="O23" s="43"/>
      <c r="P23" s="43"/>
      <c r="Q23" s="43"/>
      <c r="R23" s="100"/>
      <c r="S23" s="100"/>
      <c r="T23" s="100"/>
      <c r="U23" s="100"/>
      <c r="V23" s="100"/>
      <c r="W23" s="100"/>
      <c r="X23" s="100"/>
      <c r="Y23" s="100"/>
      <c r="Z23" s="100"/>
      <c r="AA23" s="100"/>
      <c r="AB23" s="100"/>
      <c r="AC23" s="100"/>
      <c r="AD23" s="100"/>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row>
    <row r="24" spans="2:67" s="3" customFormat="1" ht="30" customHeight="1" thickBot="1">
      <c r="B24" s="32" t="s">
        <v>21</v>
      </c>
      <c r="C24" s="32" t="s">
        <v>43</v>
      </c>
      <c r="D24" s="32" t="s">
        <v>23</v>
      </c>
      <c r="E24" s="74"/>
      <c r="F24" s="33"/>
      <c r="G24" s="34"/>
      <c r="H24" s="35"/>
      <c r="I24" s="96"/>
      <c r="J24" s="16" t="str">
        <f t="shared" ca="1" si="4"/>
        <v/>
      </c>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row>
    <row r="25" spans="2:67" s="3" customFormat="1" ht="30" customHeight="1" thickBot="1">
      <c r="B25" s="79">
        <v>31</v>
      </c>
      <c r="C25" s="79" t="s">
        <v>44</v>
      </c>
      <c r="D25" s="79" t="s">
        <v>25</v>
      </c>
      <c r="E25" s="75" t="s">
        <v>45</v>
      </c>
      <c r="F25" s="36">
        <v>0</v>
      </c>
      <c r="G25" s="67" t="s">
        <v>46</v>
      </c>
      <c r="H25" s="67" t="s">
        <v>46</v>
      </c>
      <c r="I25" s="97">
        <v>2</v>
      </c>
      <c r="J25" s="16" t="e">
        <f t="shared" ca="1" si="4"/>
        <v>#VALUE!</v>
      </c>
      <c r="K25" s="80"/>
      <c r="L25" s="80"/>
      <c r="M25" s="80"/>
      <c r="N25" s="80"/>
      <c r="O25" s="80"/>
      <c r="P25" s="80"/>
      <c r="Q25" s="80"/>
      <c r="R25" s="80"/>
      <c r="S25" s="80"/>
      <c r="T25" s="80"/>
      <c r="U25" s="80"/>
      <c r="V25" s="80"/>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row>
    <row r="26" spans="2:67" s="3" customFormat="1" ht="30" customHeight="1" thickBot="1">
      <c r="B26" s="79">
        <v>32</v>
      </c>
      <c r="C26" s="79" t="s">
        <v>47</v>
      </c>
      <c r="D26" s="79" t="s">
        <v>48</v>
      </c>
      <c r="E26" s="75" t="s">
        <v>45</v>
      </c>
      <c r="F26" s="36">
        <v>0</v>
      </c>
      <c r="G26" s="67" t="s">
        <v>46</v>
      </c>
      <c r="H26" s="67" t="s">
        <v>46</v>
      </c>
      <c r="I26" s="97">
        <v>3</v>
      </c>
      <c r="J26" s="16" t="e">
        <f t="shared" ca="1" si="4"/>
        <v>#VALUE!</v>
      </c>
      <c r="K26" s="43"/>
      <c r="L26" s="43"/>
      <c r="M26" s="43"/>
      <c r="N26" s="43"/>
      <c r="O26" s="100"/>
      <c r="P26" s="100"/>
      <c r="Q26" s="100"/>
      <c r="R26" s="100"/>
      <c r="S26" s="100"/>
      <c r="T26" s="100"/>
      <c r="U26" s="100"/>
      <c r="V26" s="100"/>
      <c r="W26" s="80"/>
      <c r="X26" s="80"/>
      <c r="Y26" s="80"/>
      <c r="Z26" s="80"/>
      <c r="AA26" s="80"/>
      <c r="AB26" s="80"/>
      <c r="AC26" s="80"/>
      <c r="AD26" s="80"/>
      <c r="AE26" s="80"/>
      <c r="AF26" s="80"/>
      <c r="AG26" s="80"/>
      <c r="AH26" s="80"/>
      <c r="AI26" s="80"/>
      <c r="AJ26" s="80"/>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row>
    <row r="27" spans="2:67" s="3" customFormat="1" ht="30" customHeight="1" thickBot="1">
      <c r="B27" s="79">
        <v>33</v>
      </c>
      <c r="C27" s="79" t="s">
        <v>49</v>
      </c>
      <c r="D27" s="79">
        <v>32</v>
      </c>
      <c r="E27" s="75" t="s">
        <v>45</v>
      </c>
      <c r="F27" s="36">
        <v>0</v>
      </c>
      <c r="G27" s="67" t="s">
        <v>46</v>
      </c>
      <c r="H27" s="67" t="s">
        <v>46</v>
      </c>
      <c r="I27" s="97">
        <v>3</v>
      </c>
      <c r="J27" s="16" t="e">
        <f t="shared" ca="1" si="4"/>
        <v>#VALUE!</v>
      </c>
      <c r="K27" s="43"/>
      <c r="L27" s="43"/>
      <c r="M27" s="43"/>
      <c r="N27" s="43"/>
      <c r="O27" s="43"/>
      <c r="P27" s="43"/>
      <c r="Q27" s="100"/>
      <c r="R27" s="100"/>
      <c r="S27" s="100"/>
      <c r="T27" s="100"/>
      <c r="U27" s="100"/>
      <c r="V27" s="100"/>
      <c r="W27" s="100"/>
      <c r="X27" s="100"/>
      <c r="Y27" s="100"/>
      <c r="Z27" s="100"/>
      <c r="AA27" s="100"/>
      <c r="AB27" s="100"/>
      <c r="AC27" s="100"/>
      <c r="AD27" s="43"/>
      <c r="AE27" s="43"/>
      <c r="AF27" s="43"/>
      <c r="AG27" s="43"/>
      <c r="AH27" s="43"/>
      <c r="AI27" s="43"/>
      <c r="AJ27" s="43"/>
      <c r="AK27" s="80"/>
      <c r="AL27" s="80"/>
      <c r="AM27" s="80"/>
      <c r="AN27" s="80"/>
      <c r="AO27" s="80"/>
      <c r="AP27" s="80"/>
      <c r="AQ27" s="80"/>
      <c r="AR27" s="80"/>
      <c r="AS27" s="80"/>
      <c r="AT27" s="80"/>
      <c r="AU27" s="80"/>
      <c r="AV27" s="80"/>
      <c r="AW27" s="80"/>
      <c r="AX27" s="80"/>
      <c r="AY27" s="43"/>
      <c r="AZ27" s="43"/>
      <c r="BA27" s="43"/>
      <c r="BB27" s="43"/>
      <c r="BC27" s="43"/>
      <c r="BD27" s="43"/>
      <c r="BE27" s="43"/>
      <c r="BF27" s="43"/>
      <c r="BG27" s="43"/>
      <c r="BH27" s="43"/>
      <c r="BI27" s="43"/>
      <c r="BJ27" s="43"/>
      <c r="BK27" s="43"/>
      <c r="BL27" s="43"/>
      <c r="BM27" s="43"/>
      <c r="BN27" s="43"/>
    </row>
    <row r="28" spans="2:67" s="3" customFormat="1" ht="30" customHeight="1" thickBot="1">
      <c r="B28" s="81" t="s">
        <v>21</v>
      </c>
      <c r="C28" s="81" t="s">
        <v>50</v>
      </c>
      <c r="D28" s="81" t="s">
        <v>23</v>
      </c>
      <c r="E28" s="82"/>
      <c r="F28" s="83"/>
      <c r="G28" s="84"/>
      <c r="H28" s="85"/>
      <c r="I28" s="98"/>
      <c r="J28" s="16" t="str">
        <f t="shared" ca="1" si="4"/>
        <v/>
      </c>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row>
    <row r="29" spans="2:67" s="3" customFormat="1" ht="30" customHeight="1" thickBot="1">
      <c r="B29" s="86">
        <v>41</v>
      </c>
      <c r="C29" s="86" t="s">
        <v>44</v>
      </c>
      <c r="D29" s="86" t="s">
        <v>25</v>
      </c>
      <c r="E29" s="87" t="s">
        <v>51</v>
      </c>
      <c r="F29" s="88">
        <v>0</v>
      </c>
      <c r="G29" s="89" t="s">
        <v>46</v>
      </c>
      <c r="H29" s="89" t="s">
        <v>46</v>
      </c>
      <c r="I29" s="99">
        <v>3</v>
      </c>
      <c r="J29" s="16"/>
      <c r="K29" s="80"/>
      <c r="L29" s="80"/>
      <c r="M29" s="80"/>
      <c r="N29" s="80"/>
      <c r="O29" s="80"/>
      <c r="P29" s="80"/>
      <c r="Q29" s="80"/>
      <c r="R29" s="80"/>
      <c r="S29" s="80"/>
      <c r="T29" s="80"/>
      <c r="U29" s="80"/>
      <c r="V29" s="80"/>
      <c r="W29" s="80"/>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row>
    <row r="30" spans="2:67" s="3" customFormat="1" ht="30" customHeight="1" thickBot="1">
      <c r="B30" s="86">
        <v>42</v>
      </c>
      <c r="C30" s="86" t="s">
        <v>52</v>
      </c>
      <c r="D30" s="86">
        <v>41</v>
      </c>
      <c r="E30" s="87" t="s">
        <v>51</v>
      </c>
      <c r="F30" s="88">
        <v>0</v>
      </c>
      <c r="G30" s="89" t="s">
        <v>46</v>
      </c>
      <c r="H30" s="89" t="s">
        <v>46</v>
      </c>
      <c r="I30" s="99">
        <v>5</v>
      </c>
      <c r="J30" s="16"/>
      <c r="K30" s="43"/>
      <c r="L30" s="43"/>
      <c r="M30" s="43"/>
      <c r="N30" s="43"/>
      <c r="O30" s="43"/>
      <c r="P30" s="43"/>
      <c r="Q30" s="43"/>
      <c r="R30" s="43"/>
      <c r="S30" s="43"/>
      <c r="T30" s="43"/>
      <c r="U30" s="43"/>
      <c r="V30" s="43"/>
      <c r="W30" s="43"/>
      <c r="X30" s="80"/>
      <c r="Y30" s="80"/>
      <c r="Z30" s="80"/>
      <c r="AA30" s="80"/>
      <c r="AB30" s="80"/>
      <c r="AC30" s="80"/>
      <c r="AD30" s="80"/>
      <c r="AE30" s="80"/>
      <c r="AF30" s="80"/>
      <c r="AG30" s="80"/>
      <c r="AH30" s="80"/>
      <c r="AI30" s="80"/>
      <c r="AJ30" s="80"/>
      <c r="AK30" s="80"/>
      <c r="AL30" s="80"/>
      <c r="AM30" s="80"/>
      <c r="AN30" s="80"/>
      <c r="AO30" s="80"/>
      <c r="AP30" s="80"/>
      <c r="AQ30" s="80"/>
      <c r="AR30" s="80"/>
      <c r="AS30" s="80"/>
      <c r="AT30" s="43"/>
      <c r="AU30" s="43"/>
      <c r="AV30" s="43"/>
      <c r="AW30" s="43"/>
      <c r="AX30" s="43"/>
      <c r="AY30" s="43"/>
      <c r="AZ30" s="43"/>
      <c r="BA30" s="43"/>
      <c r="BB30" s="43"/>
      <c r="BC30" s="43"/>
      <c r="BD30" s="43"/>
      <c r="BE30" s="43"/>
      <c r="BF30" s="43"/>
      <c r="BG30" s="43"/>
      <c r="BH30" s="43"/>
      <c r="BI30" s="43"/>
      <c r="BJ30" s="43"/>
      <c r="BK30" s="43"/>
      <c r="BL30" s="43"/>
      <c r="BM30" s="43"/>
      <c r="BN30" s="43"/>
    </row>
    <row r="31" spans="2:67" s="3" customFormat="1" ht="30" customHeight="1" thickBot="1">
      <c r="B31" s="86">
        <v>43</v>
      </c>
      <c r="C31" s="86" t="s">
        <v>53</v>
      </c>
      <c r="D31" s="86">
        <v>32</v>
      </c>
      <c r="E31" s="87" t="s">
        <v>51</v>
      </c>
      <c r="F31" s="88">
        <v>0</v>
      </c>
      <c r="G31" s="89" t="s">
        <v>46</v>
      </c>
      <c r="H31" s="89" t="s">
        <v>46</v>
      </c>
      <c r="I31" s="99">
        <v>2</v>
      </c>
      <c r="J31" s="16"/>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80"/>
      <c r="AU31" s="80"/>
      <c r="AV31" s="80"/>
      <c r="AW31" s="80"/>
      <c r="AX31" s="80"/>
      <c r="AY31" s="80"/>
      <c r="AZ31" s="80"/>
      <c r="BA31" s="43"/>
      <c r="BB31" s="43"/>
      <c r="BC31" s="43"/>
      <c r="BD31" s="43"/>
      <c r="BE31" s="43"/>
      <c r="BF31" s="43"/>
      <c r="BG31" s="43"/>
      <c r="BH31" s="43"/>
      <c r="BI31" s="43"/>
      <c r="BJ31" s="43"/>
      <c r="BK31" s="43"/>
      <c r="BL31" s="43"/>
      <c r="BM31" s="43"/>
      <c r="BN31" s="43"/>
      <c r="BO31" s="43"/>
    </row>
    <row r="32" spans="2:67" s="3" customFormat="1" ht="30" customHeight="1" thickBot="1">
      <c r="B32" s="86">
        <v>44</v>
      </c>
      <c r="C32" s="86" t="s">
        <v>54</v>
      </c>
      <c r="D32" s="86" t="s">
        <v>55</v>
      </c>
      <c r="E32" s="87" t="s">
        <v>51</v>
      </c>
      <c r="F32" s="88">
        <v>0</v>
      </c>
      <c r="G32" s="89" t="s">
        <v>46</v>
      </c>
      <c r="H32" s="89" t="s">
        <v>46</v>
      </c>
      <c r="I32" s="99">
        <v>3</v>
      </c>
      <c r="J32" s="16"/>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80"/>
      <c r="BB32" s="80"/>
      <c r="BC32" s="80"/>
      <c r="BD32" s="80"/>
      <c r="BE32" s="80"/>
      <c r="BF32" s="80"/>
      <c r="BG32" s="80"/>
      <c r="BH32" s="80"/>
      <c r="BI32" s="80"/>
      <c r="BJ32" s="80"/>
      <c r="BK32" s="80"/>
      <c r="BL32" s="80"/>
      <c r="BM32" s="80"/>
      <c r="BN32" s="80"/>
      <c r="BO32" s="80"/>
    </row>
    <row r="33" spans="2:66" s="3" customFormat="1" ht="30" customHeight="1" thickBot="1">
      <c r="B33" s="57" t="s">
        <v>56</v>
      </c>
      <c r="C33" s="37" t="s">
        <v>57</v>
      </c>
      <c r="D33" s="37"/>
      <c r="E33" s="38"/>
      <c r="F33" s="39"/>
      <c r="G33" s="40"/>
      <c r="H33" s="41"/>
      <c r="I33" s="42"/>
      <c r="J33" s="42" t="str">
        <f t="shared" ca="1" si="4"/>
        <v/>
      </c>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row>
    <row r="34" spans="2:66" ht="30" customHeight="1">
      <c r="I34" s="6"/>
    </row>
    <row r="35" spans="2:66" ht="30" customHeight="1">
      <c r="E35" s="14"/>
      <c r="H35" s="58"/>
    </row>
    <row r="36" spans="2:66" ht="30" customHeight="1">
      <c r="E36" s="15"/>
    </row>
  </sheetData>
  <mergeCells count="12">
    <mergeCell ref="E3:F3"/>
    <mergeCell ref="E4:F4"/>
    <mergeCell ref="C5:I5"/>
    <mergeCell ref="AM4:AS4"/>
    <mergeCell ref="AT4:AZ4"/>
    <mergeCell ref="BA4:BG4"/>
    <mergeCell ref="BH4:BN4"/>
    <mergeCell ref="G3:H3"/>
    <mergeCell ref="K4:Q4"/>
    <mergeCell ref="R4:X4"/>
    <mergeCell ref="Y4:AE4"/>
    <mergeCell ref="AF4:AL4"/>
  </mergeCells>
  <conditionalFormatting sqref="F7:F27 F33">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BN7 K33:BN33">
    <cfRule type="expression" dxfId="2" priority="34">
      <formula>AND(TODAY()&gt;=K$5,TODAY()&lt;L$5)</formula>
    </cfRule>
  </conditionalFormatting>
  <conditionalFormatting sqref="K7:BN7 K33:BN33">
    <cfRule type="expression" dxfId="1" priority="28">
      <formula>AND(task_start&lt;=K$5,ROUNDDOWN((task_end-task_start+1)*task_progress,0)+task_start-1&gt;=K$5)</formula>
    </cfRule>
    <cfRule type="expression" dxfId="0" priority="29" stopIfTrue="1">
      <formula>AND(task_end&gt;=K$5,task_start&lt;L$5)</formula>
    </cfRule>
  </conditionalFormatting>
  <conditionalFormatting sqref="F28:F32">
    <cfRule type="dataBar" priority="1">
      <dataBar>
        <cfvo type="num" val="0"/>
        <cfvo type="num" val="1"/>
        <color theme="0" tint="-0.249977111117893"/>
      </dataBar>
      <extLst>
        <ext xmlns:x14="http://schemas.microsoft.com/office/spreadsheetml/2009/9/main" uri="{B025F937-C7B1-47D3-B67F-A62EFF666E3E}">
          <x14:id>{ADE0A511-0EB4-40DB-AD57-EA8548630EF8}</x14:id>
        </ext>
      </extLst>
    </cfRule>
  </conditionalFormatting>
  <dataValidations count="1">
    <dataValidation type="whole" operator="greaterThanOrEqual" allowBlank="1" showInputMessage="1" promptTitle="Display Week" prompt="Changing this number will scroll the Gantt Chart view." sqref="G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H1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F7:F27 F33</xm:sqref>
        </x14:conditionalFormatting>
        <x14:conditionalFormatting xmlns:xm="http://schemas.microsoft.com/office/excel/2006/main">
          <x14:cfRule type="dataBar" id="{ADE0A511-0EB4-40DB-AD57-EA8548630EF8}">
            <x14:dataBar minLength="0" maxLength="100" gradient="0">
              <x14:cfvo type="num">
                <xm:f>0</xm:f>
              </x14:cfvo>
              <x14:cfvo type="num">
                <xm:f>1</xm:f>
              </x14:cfvo>
              <x14:negativeFillColor rgb="FFFF0000"/>
              <x14:axisColor rgb="FF000000"/>
            </x14:dataBar>
          </x14:cfRule>
          <xm:sqref>F28:F32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cols>
    <col min="1" max="1" width="87.140625" style="46" customWidth="1"/>
    <col min="2" max="16384" width="9.140625" style="2"/>
  </cols>
  <sheetData>
    <row r="1" spans="1:2" ht="46.5" customHeight="1"/>
    <row r="2" spans="1:2" s="48" customFormat="1" ht="15.75">
      <c r="A2" s="47" t="s">
        <v>2</v>
      </c>
      <c r="B2" s="47"/>
    </row>
    <row r="3" spans="1:2" s="52" customFormat="1" ht="27" customHeight="1">
      <c r="A3" s="53" t="s">
        <v>5</v>
      </c>
      <c r="B3" s="53"/>
    </row>
    <row r="4" spans="1:2" s="49" customFormat="1" ht="26.25">
      <c r="A4" s="50" t="s">
        <v>58</v>
      </c>
    </row>
    <row r="5" spans="1:2" ht="74.099999999999994" customHeight="1">
      <c r="A5" s="51" t="s">
        <v>59</v>
      </c>
    </row>
    <row r="6" spans="1:2" ht="26.25" customHeight="1">
      <c r="A6" s="50" t="s">
        <v>60</v>
      </c>
    </row>
    <row r="7" spans="1:2" s="46" customFormat="1" ht="204.95" customHeight="1">
      <c r="A7" s="55" t="s">
        <v>61</v>
      </c>
    </row>
    <row r="8" spans="1:2" s="49" customFormat="1" ht="26.25">
      <c r="A8" s="50" t="s">
        <v>62</v>
      </c>
    </row>
    <row r="9" spans="1:2" ht="60">
      <c r="A9" s="51" t="s">
        <v>63</v>
      </c>
    </row>
    <row r="10" spans="1:2" s="46" customFormat="1" ht="27.95" customHeight="1">
      <c r="A10" s="54" t="s">
        <v>64</v>
      </c>
    </row>
    <row r="11" spans="1:2" s="49" customFormat="1" ht="26.25">
      <c r="A11" s="50" t="s">
        <v>65</v>
      </c>
    </row>
    <row r="12" spans="1:2" ht="30">
      <c r="A12" s="51" t="s">
        <v>66</v>
      </c>
    </row>
    <row r="13" spans="1:2" s="46" customFormat="1" ht="27.95" customHeight="1">
      <c r="A13" s="54" t="s">
        <v>67</v>
      </c>
    </row>
    <row r="14" spans="1:2" s="49" customFormat="1" ht="26.25">
      <c r="A14" s="50" t="s">
        <v>68</v>
      </c>
    </row>
    <row r="15" spans="1:2" ht="75" customHeight="1">
      <c r="A15" s="51" t="s">
        <v>69</v>
      </c>
    </row>
    <row r="16" spans="1:2" ht="75">
      <c r="A16" s="51" t="s">
        <v>70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73619B3A015124085FC3B0911EA2F34" ma:contentTypeVersion="11" ma:contentTypeDescription="Create a new document." ma:contentTypeScope="" ma:versionID="0052ead1ece8e58af6eb2da5cbaed769">
  <xsd:schema xmlns:xsd="http://www.w3.org/2001/XMLSchema" xmlns:xs="http://www.w3.org/2001/XMLSchema" xmlns:p="http://schemas.microsoft.com/office/2006/metadata/properties" xmlns:ns3="d3826b0f-77af-4b4f-9de7-8a18c9117b77" xmlns:ns4="593968f7-bac1-4a51-9534-f87e26572fbd" targetNamespace="http://schemas.microsoft.com/office/2006/metadata/properties" ma:root="true" ma:fieldsID="140869bbf60580c9636676583e15be38" ns3:_="" ns4:_="">
    <xsd:import namespace="d3826b0f-77af-4b4f-9de7-8a18c9117b77"/>
    <xsd:import namespace="593968f7-bac1-4a51-9534-f87e26572fb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826b0f-77af-4b4f-9de7-8a18c9117b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93968f7-bac1-4a51-9534-f87e26572fb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5CF87A-EF2B-4830-9FFA-CA3AA7629BBF}"/>
</file>

<file path=customXml/itemProps2.xml><?xml version="1.0" encoding="utf-8"?>
<ds:datastoreItem xmlns:ds="http://schemas.openxmlformats.org/officeDocument/2006/customXml" ds:itemID="{EDA59437-1966-4725-8CFA-F8102242D146}"/>
</file>

<file path=customXml/itemProps3.xml><?xml version="1.0" encoding="utf-8"?>
<ds:datastoreItem xmlns:ds="http://schemas.openxmlformats.org/officeDocument/2006/customXml" ds:itemID="{9863F8CF-654A-45F5-8FB7-335B5E69B57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Baughman, Andrew Tyler</cp:lastModifiedBy>
  <cp:revision/>
  <dcterms:created xsi:type="dcterms:W3CDTF">2019-03-19T17:17:03Z</dcterms:created>
  <dcterms:modified xsi:type="dcterms:W3CDTF">2020-10-21T14:40:44Z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0x010100573619B3A015124085FC3B0911EA2F34</vt:lpwstr>
  </property>
</Properties>
</file>